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fmstmhy\AppData\Local\Microsoft\Windows\INetCache\Content.Outlook\JUKJQTVF\"/>
    </mc:Choice>
  </mc:AlternateContent>
  <xr:revisionPtr revIDLastSave="0" documentId="8_{FA8C85F5-9637-44FF-967B-FE3C81F10AA1}" xr6:coauthVersionLast="45" xr6:coauthVersionMax="45" xr10:uidLastSave="{00000000-0000-0000-0000-000000000000}"/>
  <bookViews>
    <workbookView xWindow="-98" yWindow="-98" windowWidth="20715" windowHeight="13276" xr2:uid="{00000000-000D-0000-FFFF-FFFF00000000}"/>
  </bookViews>
  <sheets>
    <sheet name="Hovedark" sheetId="1" r:id="rId1"/>
  </sheets>
  <definedNames>
    <definedName name="Prioritet">#REF!</definedName>
    <definedName name="Prioritet_1">#REF!</definedName>
    <definedName name="Prioritet_2">#REF!</definedName>
    <definedName name="Prioritet_3">#REF!</definedName>
    <definedName name="Prioritet1">#REF!</definedName>
    <definedName name="Prioritet2">#REF!</definedName>
    <definedName name="Prioritet3">#REF!</definedName>
    <definedName name="Tiltak_i_overgangsordning">#REF!</definedName>
    <definedName name="Velg">#REF!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3" i="1" l="1"/>
  <c r="H9" i="1"/>
  <c r="H10" i="1"/>
  <c r="H11" i="1"/>
  <c r="H12" i="1"/>
  <c r="H14" i="1"/>
  <c r="H15" i="1"/>
  <c r="H16" i="1"/>
  <c r="H17" i="1"/>
  <c r="H8" i="1"/>
  <c r="H18" i="1" l="1"/>
  <c r="H27" i="1"/>
  <c r="H5" i="1" s="1"/>
  <c r="G27" i="1"/>
  <c r="H4" i="1" l="1"/>
  <c r="H6" i="1" l="1"/>
  <c r="E18" i="1"/>
  <c r="F18" i="1"/>
  <c r="G18" i="1"/>
  <c r="E1" i="1" l="1"/>
  <c r="F27" i="1" l="1"/>
</calcChain>
</file>

<file path=xl/sharedStrings.xml><?xml version="1.0" encoding="utf-8"?>
<sst xmlns="http://schemas.openxmlformats.org/spreadsheetml/2006/main" count="81" uniqueCount="69">
  <si>
    <t>Tiltakets innretning</t>
  </si>
  <si>
    <t>SUM NYE</t>
  </si>
  <si>
    <t>Søkerkommune/Bydel/HF</t>
  </si>
  <si>
    <t>Medsøker (e)</t>
  </si>
  <si>
    <t>Utbetaling videreføringer</t>
  </si>
  <si>
    <t>Utbetaling nye</t>
  </si>
  <si>
    <t>Sum utbetaling</t>
  </si>
  <si>
    <t>SUM VIDEREFØRINGER</t>
  </si>
  <si>
    <t>Velg</t>
  </si>
  <si>
    <t>FACT-team</t>
  </si>
  <si>
    <t>Etablering av mottaks- og oppfølgingssentre (MO-senter)</t>
  </si>
  <si>
    <t>Housing First-tiltak</t>
  </si>
  <si>
    <t>Andre typer oppsøkende og teambaserte tjenester</t>
  </si>
  <si>
    <t xml:space="preserve">Behandlingsforberedende tiltak </t>
  </si>
  <si>
    <t>Annet - beskriv i neste kolonne</t>
  </si>
  <si>
    <t>FYLKE:</t>
  </si>
  <si>
    <t>Kort beskrivelse av prioriterte tiltak i gruppe 3 og tiltak etter overgangsregler</t>
  </si>
  <si>
    <t>Kort beskrivelse av prioriterte tiltak i gruppe 3</t>
  </si>
  <si>
    <t>Trøndelag</t>
  </si>
  <si>
    <t>Flerfaglig interkommunalt samarbeid</t>
  </si>
  <si>
    <t>Helse Nord-Trøndelag, Sykehuset Namsos, klinikk for psyksik helsevern og rus.</t>
  </si>
  <si>
    <t>Samarbeid med spesialisthelsetjenesten, politiet, St.Olavs H. avd. Brøset og ACT m.m</t>
  </si>
  <si>
    <t xml:space="preserve">Sammen med DPS Nidaros om poliklinisk dagenhet og KBT om  videreutviklng av erfaringsmedarbeiders rolle. </t>
  </si>
  <si>
    <t>Brygga har mange samarbeidspartnere, se søknad.</t>
  </si>
  <si>
    <t>NAV Verdal og Vekst Torget AS</t>
  </si>
  <si>
    <t xml:space="preserve">Fullmakt </t>
  </si>
  <si>
    <r>
      <t xml:space="preserve">TILDELINGER 2020 - TILBUD TIL </t>
    </r>
    <r>
      <rPr>
        <b/>
        <u/>
        <sz val="14"/>
        <rFont val="Calibri"/>
        <family val="2"/>
        <scheme val="minor"/>
      </rPr>
      <t xml:space="preserve"> VOKSNE </t>
    </r>
    <r>
      <rPr>
        <b/>
        <sz val="14"/>
        <rFont val="Calibri"/>
        <family val="2"/>
        <scheme val="minor"/>
      </rPr>
      <t xml:space="preserve">MED LANGVARIGE OG SAMMENSATTE TJENESTEBEHOV KAP 765.60  </t>
    </r>
  </si>
  <si>
    <t>Tentativ tildeling 2020</t>
  </si>
  <si>
    <t>Overført fra 2019</t>
  </si>
  <si>
    <t>Søknadsum 2020</t>
  </si>
  <si>
    <t>Tentativ utbetaling 2020</t>
  </si>
  <si>
    <t>Namsos kommune sak 20/3141 (19/3317)</t>
  </si>
  <si>
    <t>Verdal kommune  20/3272</t>
  </si>
  <si>
    <t>Tildeling 2020</t>
  </si>
  <si>
    <t>Indre Fosen kommune sak 20/3263 (19/3566)</t>
  </si>
  <si>
    <t>St. Olavs hospital Tiller DPS 20/3267</t>
  </si>
  <si>
    <t>Melhus kommune</t>
  </si>
  <si>
    <t>NAV Melhus, Skaun barnevernstjeneste, Bygg og eiendom Melhus kommune, Rus- og psykisk helsetjeneste</t>
  </si>
  <si>
    <t>VIDEREFØRINGER FRA 2019</t>
  </si>
  <si>
    <t>Melhus kommune 20/3148</t>
  </si>
  <si>
    <t>Trondheim kommune sak 20/3052 (Housing First)</t>
  </si>
  <si>
    <t>Trondheim kommune sak 20/3052 (MO senter)</t>
  </si>
  <si>
    <t>Trondheim kommune sak 20/3052 (Forsterka tiltak ROP)</t>
  </si>
  <si>
    <t>Trondheim kommune sak 20/3052 (Mestringsteam)</t>
  </si>
  <si>
    <t>Trondheim kommune sak 20/3052 (Brygga)</t>
  </si>
  <si>
    <t>NYE TILTAK/PROSJEKTER 2020</t>
  </si>
  <si>
    <t>St. Olavs hospital- Nidaros DPS 20/3073</t>
  </si>
  <si>
    <t>Malvik kommune 20/3260</t>
  </si>
  <si>
    <t>Hele norddelen av fylket + 3 kommuner fra sørdelen i fylket, KS, voldsmottakene v/spesialisthelsetjenesten i Levanger og Namsos, politiet i Trøndelag, barnevernsvakta i Trøndelag og Barnehuset i Trondehim. Mange aktører var med i prosjektet som nå er avsluttet.</t>
  </si>
  <si>
    <t>Verdal kommune sak 20/3272 (Vekst Torget) Kommunen søker på to tilskuddsordninger, og lønnsutgifter til stillinger søkes gjennom tilskudd til Kommunalt rusarbeid.</t>
  </si>
  <si>
    <t>Flytt til kommunalt rusarbeid? (3450000)</t>
  </si>
  <si>
    <t xml:space="preserve">Samarbeid med Nidaros DPS og NAPHA </t>
  </si>
  <si>
    <t>Overført fra avbrutt prosjekt 2019</t>
  </si>
  <si>
    <t>Levanger kommune sak 19/3740 sak 20/4567</t>
  </si>
  <si>
    <t xml:space="preserve">Det har vært jobbet med etablering av felles kommunalt voldsmottak i nordre del av Trøndelag, jf veiledere og i tråd med statens intensjoner om likt tilbud for alle innbyggere, evt. samlokalisert med voldtektsmottak. Målgruppen er voldsutsatte (i nære relasjoner). Arbeidet har vært prosjektorganisert med en bredt sammensatt styringsgruppe, også forankret i Rådmannsutvalg inkl. KS Midt. Kommunene har dessverre  sagt nei til etablering i denne omgang. </t>
  </si>
  <si>
    <t>Botiltak og treffsted i psykisk helse mottok i 2018 og 2019  tilskudd til å styrke, og i større grad differensiere bolig- og oppfølgingstjenester for personer med rus og/eller psykiske helseproblemer. 94 brukere pr. 31.12.19.  Mål: Sikre brukermedvirkning, etablering og utvikling av en ny type bosettingsmodell for personer med langvarige og sammenensatte rus og/eller psykiske helseutfordringer. Mestrings- og recoveryorientert tjeneste.</t>
  </si>
  <si>
    <t xml:space="preserve">Brygga ble etablert i 1999 med formål å være et integreringstiltak for rusavhengige som etter langtids spesialisert døgnbehandling skulle etablere seg i Trondheim. Fokus på ensomhetsproblematikk, etablering av rusfrie nettverk og fritid. Med tett og langsiktig oppfølging fra NAV og TSB var tilbudet i tråd med brukernes behov. Dette har endret seg. Tidligere fikk rusavhengige rehabiliteringspenger inntil to år under behandling, med påfølgende tidsubegrenset attføringsstønad for kvalifisering til lønnet arbeid. Disse to stønadene er nå slått sammen til AAP (Arbeids- og avklaringspenger) begrenset til tre år. AAP kan innvilges i det en søkes inn til behandling, men med maksimusmstid på 3 år står rusavhengige i fare for å bli uføretrygdet før man har kommet til den arbeidsrettede delen av NAVs aktivitetsplan. Endringene i TSB med kortere behandlingstid og AAP gjør at behovene til målgruppen er endret. Det er mer behov for arbeidsrettet behandling på kommunalt nivå. Brygga søkte etter møte med FM i 2019 om tilskudd under tiltak 3 for å prøve ut og evaluere ny modell/metodikk i tråd med samhandlingsreformens intensjoner, opptrappingsplan for rusfeltet og pakkeforløpene for psykisk helse og rus. Tittel for ny modell er: "Brygga -arbeidsrettet behandling for integrering i ordinært arbeids- og samfunnsliv". 8 stillinger finansieres over tilskuddsordningen. Tilsammen 14,2 årsverk. Brygga er et arbeidsretta rusbehandlingstilbud i gråsonen mellom spesialisthelsetj. lovpålagte ansvar for behandling, og kommunens grunnleggende rehabiliterings- og oppfølgingsansvar. Brygga vurderes som et svært viktig tilbud for tidligere rusavhengige på veien for å mestre et rusfritt og selvstendig liv. </t>
  </si>
  <si>
    <r>
      <t xml:space="preserve">DrømmeDagene i Vekst Torget- jobber spesielt rettet mot sårbare unge voksne som har falt utenfor arbeidsliv eller utdanningsløp. Tilskudd første gang i 2017. </t>
    </r>
    <r>
      <rPr>
        <b/>
        <sz val="11"/>
        <color theme="1"/>
        <rFont val="Calibri"/>
        <family val="2"/>
        <scheme val="minor"/>
      </rPr>
      <t xml:space="preserve"> </t>
    </r>
    <r>
      <rPr>
        <sz val="11"/>
        <color theme="1"/>
        <rFont val="Calibri"/>
        <family val="2"/>
        <scheme val="minor"/>
      </rPr>
      <t xml:space="preserve">Ungdommene har behov for en forsterket innsats for å komme seg tilbake til arbeidsliv eller utdanningsløp. Tett samarbeid med NAV Verdal etter gjennomført program i DrømmeDagene. </t>
    </r>
  </si>
  <si>
    <t>Mo senteret åpnet høsten 2017, lavterskeltiltak. Brukere sikres rask og systematisk tilbud om kartlegging, utredning, behandling og oppfølging. Formålet er å nå flere så tidlig som mulig for å forebygge uheldig utvikling, og være tilgjengelig. Midler innvilges over tilskuddsordningen Kommunalt rusarbeid.</t>
  </si>
  <si>
    <t>Housing First ble startet i 2012, og ble implementert i ordinær tjeneste fra 2016.  HF gir tjenester til 38 beboere, hvorav 9 er kvinner. De har i snitt vært bostedsløs i 3 år før inntak i HFTR.  Det søkes om en styrking av HF-teamet for å få gjennomført flere inntak av aktuelle kandidater. Midler innvilges over tilskuddsordningen Kommunalt rusarbeid.</t>
  </si>
  <si>
    <t xml:space="preserve">Enhet for rustjenester har de siste årene fått ansvar for flere med alvorlige psykiske lidelser med samtidig høyt rusinntak. Alvorlige ROP lidelser. Kommunen fikk midler første gang i 2018 til etablering av forsterka hybelavdeling med bo- og tjenestetilbud ved Jarleveien 10. Det søkes om videreføring av hybelavdelingen i Jarleveien  med forsterket avdelig med bo- og tjenesteavtaler for inntil 5 brukere. Alle ansatte knyttet opp mot tiltaket vil få kompetanseheving og veiledning av psykologspesialist. </t>
  </si>
  <si>
    <t>Det søkes om etablering av kommunalt FACT-team, etter forprosjekt som ble gjennomført i 2019 for etablering av FACT team Namsos. Både kommune og helseforetak var eiere av forprosjektet, men sykeshuset ønsket ikke å bli med videre. Namsos kommune er fra 2020 slått sammen med Namdalseid og Fosnes kommuner.  Det er tilknyttet  8,8 stillinger i teamet, inkludert merkantil ressurs og erfaringskonsulent.</t>
  </si>
  <si>
    <t xml:space="preserve">Videreføring av tilskudd til  utprøving av nye metoder/arbeidsformer og modeller på psyksik helse- rus og voldsfeltet. Målgruppen er beboere i kommunale omsorgsleiligheter (8 stk.) med tilgang på personal i base som er heldøgn bemannet. </t>
  </si>
  <si>
    <t>Verdal søker om tilskudd til delfinansiering av 10 stillinger ved etablering av bemannet base i tilknytning til boliger. Endringer i oppgavefordeling mellom psykisk helsevern og kommunene har bidratt til at kommunen har problemer med å bosette mennesker med ROP lidelser og voldsproblematikk. ROP-tilsynet i 2019 viser at oppfølging av mennesker med ROP lidelser gjennomgående er for dårlig.</t>
  </si>
  <si>
    <t>Nidaros DPS'poliklinikk ønsker å styrke sitt tilbud til mennesker med langvarige og sammensatte tjenestebehov. De ønsker å etablere og utvikle bedre tilrettelagte tjenster til pasienter som ikke er psykotiske, men for dårlige til å møte opp i poliklinikk. Dersom HF står som hovedsøker skal søknaden utarbeides i fellesskap mellom deltakende kommuner og HFet. Her står HF alene som søker, og sønaden avslås tross gode faglige begrunnelser. De oppfordres til å søke neste år, da i samarbeid med Trondheim kommune.</t>
  </si>
  <si>
    <t>Det søkes om  tilskudd til samarbeidsprosjket mellom Tiller DPS og Melhus kommune. Mål med tilskuddet er å prøve ut en ny innovativ teambasert samhandlingsmodell med ny teknologi (eks. videokonsultasjon, VH-briller) jf. det utadvendte sykehus som beskrives i Nasjonal helse- og sykehusplan. Målet er å bidra til et bedre, mer tilgjengelig og  sammenhengende behandlingstilbud. Med utprøving av ny teknologi håper sykehuset å bli mer tilgjengelig både for brukere og for veiledning i kommunene.</t>
  </si>
  <si>
    <t xml:space="preserve">Opprettelse av "Foyer Melhus". Forebyggende botiltak for ungdom mellom 16-25 år, som er i fare for å bli bostedsløse, vurderes for institusjonsopphold eller har vanskelige hjemmeforhold som gjør at de ikke vil bo hjemme.  Dette gjelder sårbare unge voksne som ved god oppfølging i kommunen kan få et mye bedre utgangspunkt for et selvstendig og godt liv. </t>
  </si>
  <si>
    <t>Etablering av Malvik Familietorg etter modell fra Asker velferdslab.</t>
  </si>
  <si>
    <t xml:space="preserve">      TENTATIV UTBETALING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</si>
</sst>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15" x14ac:knownFonts="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b/>
      <sz val="11"/>
      <color theme="1"/>
      <name val="Calibri"/>
      <family val="2"/>
      <scheme val="minor"/>
    </font>
    <font>
      <b/>
      <sz val="14"/>
      <name val="Calibri"/>
      <family val="2"/>
      <scheme val="minor"/>
    </font>
    <font>
      <sz val="11"/>
      <name val="Calibri"/>
      <family val="2"/>
      <scheme val="minor"/>
    </font>
    <font>
      <b/>
      <sz val="11"/>
      <name val="Calibri"/>
      <family val="2"/>
      <scheme val="minor"/>
    </font>
    <font>
      <sz val="12"/>
      <color theme="1"/>
      <name val="Calibri"/>
      <family val="2"/>
      <scheme val="minor"/>
    </font>
    <font>
      <b/>
      <sz val="11"/>
      <color rgb="FF006100"/>
      <name val="Calibri"/>
      <family val="2"/>
      <scheme val="minor"/>
    </font>
    <font>
      <b/>
      <u/>
      <sz val="14"/>
      <name val="Calibri"/>
      <family val="2"/>
      <scheme val="minor"/>
    </font>
    <font>
      <sz val="8"/>
      <name val="Calibri"/>
      <family val="2"/>
      <scheme val="minor"/>
    </font>
    <font>
      <sz val="11"/>
      <color theme="0"/>
      <name val="Calibri"/>
      <family val="2"/>
      <scheme val="minor"/>
    </font>
    <font>
      <sz val="16"/>
      <name val="Calibri"/>
      <family val="2"/>
      <scheme val="minor"/>
    </font>
  </fonts>
  <fills count="1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theme="0" tint="-0.14999847407452621"/>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6" tint="0.39997558519241921"/>
        <bgColor indexed="64"/>
      </patternFill>
    </fill>
    <fill>
      <patternFill patternType="solid">
        <fgColor theme="9"/>
        <bgColor indexed="64"/>
      </patternFill>
    </fill>
    <fill>
      <patternFill patternType="solid">
        <fgColor theme="9" tint="0.79998168889431442"/>
        <bgColor indexed="64"/>
      </patternFill>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s>
  <cellStyleXfs count="5">
    <xf numFmtId="0" fontId="0" fillId="0" borderId="0"/>
    <xf numFmtId="0" fontId="2" fillId="2" borderId="0" applyNumberFormat="0" applyBorder="0" applyAlignment="0" applyProtection="0"/>
    <xf numFmtId="0" fontId="3" fillId="3" borderId="0" applyNumberFormat="0" applyBorder="0" applyAlignment="0" applyProtection="0"/>
    <xf numFmtId="0" fontId="4" fillId="4" borderId="0" applyNumberFormat="0" applyBorder="0" applyAlignment="0" applyProtection="0"/>
    <xf numFmtId="43" fontId="1" fillId="0" borderId="0" applyFont="0" applyFill="0" applyBorder="0" applyAlignment="0" applyProtection="0"/>
  </cellStyleXfs>
  <cellXfs count="69">
    <xf numFmtId="0" fontId="0" fillId="0" borderId="0" xfId="0"/>
    <xf numFmtId="0" fontId="1" fillId="0" borderId="12" xfId="0" applyFont="1" applyBorder="1" applyAlignment="1" applyProtection="1">
      <alignment horizontal="left" vertical="top" wrapText="1"/>
      <protection locked="0"/>
    </xf>
    <xf numFmtId="0" fontId="1" fillId="0" borderId="1" xfId="0" applyFont="1" applyBorder="1" applyAlignment="1" applyProtection="1">
      <alignment horizontal="left" vertical="top" wrapText="1"/>
      <protection locked="0"/>
    </xf>
    <xf numFmtId="0" fontId="3" fillId="5" borderId="11" xfId="2" applyFont="1" applyFill="1" applyBorder="1" applyAlignment="1" applyProtection="1">
      <alignment vertical="center"/>
      <protection locked="0"/>
    </xf>
    <xf numFmtId="0" fontId="2" fillId="0" borderId="0" xfId="1" applyFill="1" applyAlignment="1" applyProtection="1">
      <alignment vertical="center"/>
      <protection locked="0"/>
    </xf>
    <xf numFmtId="0" fontId="0" fillId="0" borderId="0" xfId="0" applyAlignment="1" applyProtection="1">
      <alignment vertical="center"/>
      <protection locked="0"/>
    </xf>
    <xf numFmtId="0" fontId="3" fillId="5" borderId="0" xfId="2" applyFont="1" applyFill="1" applyBorder="1" applyProtection="1">
      <protection locked="0"/>
    </xf>
    <xf numFmtId="0" fontId="0" fillId="0" borderId="0" xfId="0" applyProtection="1">
      <protection locked="0"/>
    </xf>
    <xf numFmtId="0" fontId="8" fillId="5" borderId="10" xfId="2" applyFont="1" applyFill="1" applyBorder="1" applyProtection="1">
      <protection locked="0"/>
    </xf>
    <xf numFmtId="0" fontId="7" fillId="5" borderId="0" xfId="2" applyFont="1" applyFill="1" applyBorder="1" applyProtection="1">
      <protection locked="0"/>
    </xf>
    <xf numFmtId="0" fontId="8" fillId="7" borderId="13" xfId="1" applyFont="1" applyFill="1" applyBorder="1" applyProtection="1">
      <protection locked="0"/>
    </xf>
    <xf numFmtId="0" fontId="8" fillId="6" borderId="4" xfId="3" applyFont="1" applyFill="1" applyBorder="1" applyAlignment="1" applyProtection="1">
      <alignment horizontal="left" vertical="top" wrapText="1"/>
      <protection locked="0"/>
    </xf>
    <xf numFmtId="0" fontId="8" fillId="6" borderId="8" xfId="3" applyFont="1" applyFill="1" applyBorder="1" applyAlignment="1" applyProtection="1">
      <alignment horizontal="left" vertical="top" wrapText="1"/>
      <protection locked="0"/>
    </xf>
    <xf numFmtId="0" fontId="8" fillId="6" borderId="15" xfId="3" applyFont="1" applyFill="1" applyBorder="1" applyAlignment="1" applyProtection="1">
      <alignment horizontal="left" vertical="top" wrapText="1"/>
      <protection locked="0"/>
    </xf>
    <xf numFmtId="0" fontId="1" fillId="5" borderId="0" xfId="0" applyFont="1" applyFill="1" applyBorder="1" applyProtection="1">
      <protection locked="0"/>
    </xf>
    <xf numFmtId="0" fontId="8" fillId="9" borderId="7" xfId="1" applyFont="1" applyFill="1" applyBorder="1" applyAlignment="1" applyProtection="1">
      <alignment wrapText="1"/>
      <protection locked="0"/>
    </xf>
    <xf numFmtId="0" fontId="8" fillId="9" borderId="5" xfId="1" applyFont="1" applyFill="1" applyBorder="1" applyProtection="1">
      <protection locked="0"/>
    </xf>
    <xf numFmtId="0" fontId="2" fillId="9" borderId="5" xfId="1" applyFont="1" applyFill="1" applyBorder="1" applyProtection="1">
      <protection locked="0"/>
    </xf>
    <xf numFmtId="0" fontId="1" fillId="5" borderId="10" xfId="0" applyFont="1" applyFill="1" applyBorder="1" applyAlignment="1" applyProtection="1">
      <alignment wrapText="1"/>
      <protection locked="0"/>
    </xf>
    <xf numFmtId="0" fontId="1" fillId="5" borderId="0" xfId="0" applyFont="1" applyFill="1" applyBorder="1" applyAlignment="1" applyProtection="1">
      <alignment wrapText="1"/>
      <protection locked="0"/>
    </xf>
    <xf numFmtId="0" fontId="3" fillId="5" borderId="0" xfId="2" applyFill="1" applyBorder="1" applyAlignment="1" applyProtection="1">
      <alignment wrapText="1"/>
      <protection locked="0"/>
    </xf>
    <xf numFmtId="0" fontId="1" fillId="0" borderId="2" xfId="0" applyFont="1" applyBorder="1" applyAlignment="1" applyProtection="1">
      <alignment horizontal="left" vertical="top" wrapText="1"/>
      <protection locked="0"/>
    </xf>
    <xf numFmtId="0" fontId="8" fillId="9" borderId="3" xfId="1" applyFont="1" applyFill="1" applyBorder="1" applyProtection="1">
      <protection locked="0"/>
    </xf>
    <xf numFmtId="0" fontId="8" fillId="10" borderId="3" xfId="1" applyFont="1" applyFill="1" applyBorder="1" applyAlignment="1" applyProtection="1">
      <alignment horizontal="center" vertical="center"/>
      <protection locked="0"/>
    </xf>
    <xf numFmtId="0" fontId="1" fillId="11" borderId="2" xfId="0" applyFont="1" applyFill="1" applyBorder="1" applyAlignment="1" applyProtection="1">
      <alignment horizontal="left" vertical="top" wrapText="1"/>
      <protection locked="0"/>
    </xf>
    <xf numFmtId="0" fontId="8" fillId="10" borderId="3" xfId="1" applyFont="1" applyFill="1" applyBorder="1" applyAlignment="1" applyProtection="1">
      <alignment horizontal="center" vertical="center" wrapText="1"/>
      <protection locked="0"/>
    </xf>
    <xf numFmtId="0" fontId="0" fillId="0" borderId="12" xfId="0" applyFont="1" applyBorder="1" applyAlignment="1" applyProtection="1">
      <alignment horizontal="left" vertical="top" wrapText="1"/>
      <protection locked="0"/>
    </xf>
    <xf numFmtId="0" fontId="0" fillId="0" borderId="1" xfId="0" applyFont="1" applyBorder="1" applyAlignment="1" applyProtection="1">
      <alignment horizontal="left" vertical="top" wrapText="1"/>
      <protection locked="0"/>
    </xf>
    <xf numFmtId="164" fontId="2" fillId="8" borderId="16" xfId="4" applyNumberFormat="1" applyFont="1" applyFill="1" applyBorder="1" applyAlignment="1" applyProtection="1">
      <alignment horizontal="right"/>
    </xf>
    <xf numFmtId="164" fontId="10" fillId="8" borderId="16" xfId="4" applyNumberFormat="1" applyFont="1" applyFill="1" applyBorder="1" applyAlignment="1" applyProtection="1">
      <alignment horizontal="right"/>
    </xf>
    <xf numFmtId="0" fontId="8" fillId="6" borderId="17" xfId="3" applyFont="1" applyFill="1" applyBorder="1" applyAlignment="1" applyProtection="1">
      <alignment horizontal="left" vertical="top" wrapText="1"/>
      <protection locked="0"/>
    </xf>
    <xf numFmtId="3" fontId="1" fillId="12" borderId="3" xfId="0" applyNumberFormat="1" applyFont="1" applyFill="1" applyBorder="1" applyProtection="1">
      <protection locked="0"/>
    </xf>
    <xf numFmtId="0" fontId="0" fillId="5" borderId="0" xfId="0" applyFill="1" applyAlignment="1" applyProtection="1">
      <alignment vertical="center"/>
      <protection locked="0"/>
    </xf>
    <xf numFmtId="0" fontId="0" fillId="0" borderId="0" xfId="0" applyAlignment="1" applyProtection="1">
      <alignment vertical="top"/>
      <protection locked="0"/>
    </xf>
    <xf numFmtId="164" fontId="0" fillId="0" borderId="0" xfId="0" applyNumberFormat="1" applyProtection="1">
      <protection locked="0"/>
    </xf>
    <xf numFmtId="0" fontId="1" fillId="0" borderId="1" xfId="0" applyFont="1" applyBorder="1" applyAlignment="1" applyProtection="1">
      <alignment horizontal="left" wrapText="1"/>
      <protection locked="0"/>
    </xf>
    <xf numFmtId="3" fontId="5" fillId="6" borderId="3" xfId="4" applyNumberFormat="1" applyFont="1" applyFill="1" applyBorder="1" applyProtection="1">
      <protection locked="0"/>
    </xf>
    <xf numFmtId="3" fontId="5" fillId="6" borderId="3" xfId="4" applyNumberFormat="1" applyFont="1" applyFill="1" applyBorder="1" applyAlignment="1" applyProtection="1">
      <alignment horizontal="right"/>
      <protection locked="0"/>
    </xf>
    <xf numFmtId="3" fontId="1" fillId="5" borderId="0" xfId="0" applyNumberFormat="1" applyFont="1" applyFill="1" applyBorder="1" applyProtection="1">
      <protection locked="0"/>
    </xf>
    <xf numFmtId="3" fontId="3" fillId="5" borderId="0" xfId="2" applyNumberFormat="1" applyFont="1" applyFill="1" applyBorder="1" applyProtection="1">
      <protection locked="0"/>
    </xf>
    <xf numFmtId="3" fontId="5" fillId="5" borderId="0" xfId="0" applyNumberFormat="1" applyFont="1" applyFill="1" applyBorder="1" applyProtection="1">
      <protection locked="0"/>
    </xf>
    <xf numFmtId="0" fontId="0" fillId="12" borderId="1" xfId="0" applyFont="1" applyFill="1" applyBorder="1" applyAlignment="1" applyProtection="1">
      <alignment horizontal="left" vertical="top" wrapText="1"/>
      <protection locked="0"/>
    </xf>
    <xf numFmtId="0" fontId="0" fillId="12" borderId="3" xfId="0" applyFont="1" applyFill="1" applyBorder="1" applyProtection="1">
      <protection locked="0"/>
    </xf>
    <xf numFmtId="3" fontId="9" fillId="12" borderId="3" xfId="0" applyNumberFormat="1" applyFont="1" applyFill="1" applyBorder="1" applyProtection="1">
      <protection locked="0"/>
    </xf>
    <xf numFmtId="0" fontId="0" fillId="12" borderId="3" xfId="0" applyFont="1" applyFill="1" applyBorder="1" applyAlignment="1" applyProtection="1">
      <alignment wrapText="1"/>
      <protection locked="0"/>
    </xf>
    <xf numFmtId="3" fontId="0" fillId="0" borderId="3" xfId="0" applyNumberFormat="1" applyBorder="1"/>
    <xf numFmtId="0" fontId="2" fillId="9" borderId="5" xfId="1" applyFont="1" applyFill="1" applyBorder="1" applyAlignment="1" applyProtection="1">
      <alignment horizontal="center"/>
      <protection locked="0"/>
    </xf>
    <xf numFmtId="0" fontId="6" fillId="10" borderId="7" xfId="1" applyFont="1" applyFill="1" applyBorder="1" applyAlignment="1" applyProtection="1">
      <alignment horizontal="center" vertical="center"/>
      <protection locked="0"/>
    </xf>
    <xf numFmtId="0" fontId="6" fillId="10" borderId="5" xfId="1" applyFont="1" applyFill="1" applyBorder="1" applyAlignment="1" applyProtection="1">
      <alignment horizontal="center" vertical="center"/>
      <protection locked="0"/>
    </xf>
    <xf numFmtId="0" fontId="6" fillId="10" borderId="6" xfId="1" applyFont="1" applyFill="1" applyBorder="1" applyAlignment="1" applyProtection="1">
      <alignment horizontal="center" vertical="center"/>
      <protection locked="0"/>
    </xf>
    <xf numFmtId="0" fontId="0" fillId="0" borderId="16" xfId="0" applyBorder="1" applyAlignment="1" applyProtection="1">
      <alignment horizontal="left" vertical="top" wrapText="1"/>
      <protection locked="0"/>
    </xf>
    <xf numFmtId="3" fontId="0" fillId="0" borderId="16" xfId="0" applyNumberFormat="1" applyBorder="1" applyAlignment="1" applyProtection="1">
      <alignment horizontal="left" vertical="top" wrapText="1"/>
      <protection locked="0"/>
    </xf>
    <xf numFmtId="3" fontId="1" fillId="0" borderId="3" xfId="4" applyNumberFormat="1" applyFont="1" applyBorder="1" applyAlignment="1" applyProtection="1">
      <alignment horizontal="right" wrapText="1"/>
      <protection locked="0"/>
    </xf>
    <xf numFmtId="3" fontId="0" fillId="0" borderId="3" xfId="4" applyNumberFormat="1" applyFont="1" applyBorder="1" applyProtection="1">
      <protection locked="0"/>
    </xf>
    <xf numFmtId="3" fontId="0" fillId="0" borderId="3" xfId="0" applyNumberFormat="1" applyBorder="1" applyProtection="1">
      <protection locked="0"/>
    </xf>
    <xf numFmtId="3" fontId="1" fillId="12" borderId="3" xfId="4" applyNumberFormat="1" applyFont="1" applyFill="1" applyBorder="1" applyAlignment="1" applyProtection="1">
      <alignment horizontal="right" wrapText="1"/>
      <protection locked="0"/>
    </xf>
    <xf numFmtId="164" fontId="13" fillId="0" borderId="0" xfId="0" applyNumberFormat="1" applyFont="1" applyProtection="1">
      <protection locked="0"/>
    </xf>
    <xf numFmtId="0" fontId="8" fillId="7" borderId="19" xfId="1" applyFont="1" applyFill="1" applyBorder="1" applyAlignment="1" applyProtection="1">
      <alignment horizontal="left" vertical="top" wrapText="1"/>
      <protection locked="0"/>
    </xf>
    <xf numFmtId="164" fontId="2" fillId="8" borderId="18" xfId="4" applyNumberFormat="1" applyFont="1" applyFill="1" applyBorder="1" applyAlignment="1" applyProtection="1">
      <alignment horizontal="right"/>
    </xf>
    <xf numFmtId="0" fontId="8" fillId="7" borderId="7" xfId="3" applyFont="1" applyFill="1" applyBorder="1" applyAlignment="1" applyProtection="1">
      <alignment horizontal="center" vertical="center"/>
      <protection locked="0"/>
    </xf>
    <xf numFmtId="0" fontId="8" fillId="7" borderId="6" xfId="3" applyFont="1" applyFill="1" applyBorder="1" applyAlignment="1" applyProtection="1">
      <alignment horizontal="center" vertical="top"/>
      <protection locked="0"/>
    </xf>
    <xf numFmtId="0" fontId="0" fillId="0" borderId="1" xfId="0" applyBorder="1" applyAlignment="1" applyProtection="1">
      <alignment vertical="top"/>
      <protection locked="0"/>
    </xf>
    <xf numFmtId="0" fontId="8" fillId="6" borderId="20" xfId="3" applyFont="1" applyFill="1" applyBorder="1" applyAlignment="1" applyProtection="1">
      <alignment horizontal="left" vertical="top" wrapText="1"/>
      <protection locked="0"/>
    </xf>
    <xf numFmtId="0" fontId="8" fillId="6" borderId="21" xfId="3" applyFont="1" applyFill="1" applyBorder="1" applyAlignment="1" applyProtection="1">
      <alignment horizontal="left" vertical="top" wrapText="1"/>
      <protection locked="0"/>
    </xf>
    <xf numFmtId="0" fontId="8" fillId="6" borderId="22" xfId="3" applyFont="1" applyFill="1" applyBorder="1" applyAlignment="1" applyProtection="1">
      <alignment horizontal="left" vertical="top" wrapText="1"/>
      <protection locked="0"/>
    </xf>
    <xf numFmtId="0" fontId="8" fillId="6" borderId="23" xfId="3" applyFont="1" applyFill="1" applyBorder="1" applyAlignment="1" applyProtection="1">
      <alignment horizontal="left" vertical="top" wrapText="1"/>
      <protection locked="0"/>
    </xf>
    <xf numFmtId="0" fontId="8" fillId="12" borderId="23" xfId="3" applyFont="1" applyFill="1" applyBorder="1" applyAlignment="1" applyProtection="1">
      <alignment horizontal="left" vertical="top" wrapText="1"/>
      <protection locked="0"/>
    </xf>
    <xf numFmtId="0" fontId="14" fillId="10" borderId="14" xfId="2" applyFont="1" applyFill="1" applyBorder="1" applyAlignment="1" applyProtection="1">
      <alignment horizontal="center" vertical="center"/>
      <protection locked="0"/>
    </xf>
    <xf numFmtId="0" fontId="14" fillId="10" borderId="9" xfId="2" applyFont="1" applyFill="1" applyBorder="1" applyAlignment="1" applyProtection="1">
      <alignment horizontal="center" vertical="top"/>
      <protection locked="0"/>
    </xf>
  </cellXfs>
  <cellStyles count="5">
    <cellStyle name="Dårlig" xfId="2" builtinId="27"/>
    <cellStyle name="God" xfId="1" builtinId="26"/>
    <cellStyle name="Komma" xfId="4" builtinId="3"/>
    <cellStyle name="Normal" xfId="0" builtinId="0"/>
    <cellStyle name="Nøytral" xfId="3" builtinId="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7"/>
  <sheetViews>
    <sheetView tabSelected="1" zoomScale="70" zoomScaleNormal="70" workbookViewId="0">
      <selection activeCell="D4" sqref="D4"/>
    </sheetView>
  </sheetViews>
  <sheetFormatPr baseColWidth="10" defaultColWidth="10.86328125" defaultRowHeight="14.25" x14ac:dyDescent="0.45"/>
  <cols>
    <col min="1" max="1" width="31.53125" style="7" customWidth="1"/>
    <col min="2" max="2" width="34.46484375" style="7" customWidth="1"/>
    <col min="3" max="3" width="25.33203125" style="7" customWidth="1"/>
    <col min="4" max="4" width="41.53125" style="7" customWidth="1"/>
    <col min="5" max="5" width="17.1328125" style="7" customWidth="1"/>
    <col min="6" max="6" width="15.9296875" style="7" customWidth="1"/>
    <col min="7" max="7" width="21.53125" style="7" customWidth="1"/>
    <col min="8" max="8" width="19.6640625" style="7" customWidth="1"/>
    <col min="9" max="9" width="19.1328125" style="7" customWidth="1"/>
    <col min="10" max="16384" width="10.86328125" style="7"/>
  </cols>
  <sheetData>
    <row r="1" spans="1:9" ht="24.75" customHeight="1" thickBot="1" x14ac:dyDescent="0.55000000000000004">
      <c r="E1" s="56">
        <f>(H1-H6)</f>
        <v>-172948</v>
      </c>
      <c r="G1" s="42" t="s">
        <v>25</v>
      </c>
      <c r="H1" s="43">
        <v>19205000</v>
      </c>
    </row>
    <row r="2" spans="1:9" ht="33.5" customHeight="1" thickBot="1" x14ac:dyDescent="0.5">
      <c r="A2" s="47" t="s">
        <v>26</v>
      </c>
      <c r="B2" s="48"/>
      <c r="C2" s="48"/>
      <c r="D2" s="49"/>
      <c r="E2" s="34"/>
      <c r="G2" s="44" t="s">
        <v>52</v>
      </c>
      <c r="H2" s="45">
        <v>172948</v>
      </c>
    </row>
    <row r="3" spans="1:9" s="5" customFormat="1" ht="27.75" customHeight="1" thickBot="1" x14ac:dyDescent="0.5">
      <c r="A3" s="32"/>
      <c r="B3" s="32"/>
      <c r="C3" s="32"/>
      <c r="D3" s="32"/>
      <c r="E3" s="3"/>
      <c r="F3" s="3"/>
      <c r="G3" s="59" t="s">
        <v>68</v>
      </c>
      <c r="H3" s="60"/>
      <c r="I3" s="4"/>
    </row>
    <row r="4" spans="1:9" ht="28.5" customHeight="1" thickBot="1" x14ac:dyDescent="0.5">
      <c r="A4" s="68" t="s">
        <v>15</v>
      </c>
      <c r="B4" s="67" t="s">
        <v>18</v>
      </c>
      <c r="C4" s="6"/>
      <c r="D4" s="6"/>
      <c r="E4" s="6"/>
      <c r="F4" s="6"/>
      <c r="G4" s="57" t="s">
        <v>4</v>
      </c>
      <c r="H4" s="58">
        <f>H18</f>
        <v>13237691</v>
      </c>
    </row>
    <row r="5" spans="1:9" ht="18.75" customHeight="1" thickBot="1" x14ac:dyDescent="0.5">
      <c r="A5" s="8"/>
      <c r="B5" s="9"/>
      <c r="C5" s="6"/>
      <c r="D5" s="6"/>
      <c r="E5" s="6"/>
      <c r="F5" s="6"/>
      <c r="G5" s="10" t="s">
        <v>5</v>
      </c>
      <c r="H5" s="28">
        <f>H27</f>
        <v>6140257</v>
      </c>
    </row>
    <row r="6" spans="1:9" ht="23.25" customHeight="1" thickBot="1" x14ac:dyDescent="0.5">
      <c r="A6" s="23" t="s">
        <v>38</v>
      </c>
      <c r="B6" s="9"/>
      <c r="C6" s="6"/>
      <c r="D6" s="6"/>
      <c r="E6" s="6"/>
      <c r="F6" s="6"/>
      <c r="G6" s="10" t="s">
        <v>6</v>
      </c>
      <c r="H6" s="29">
        <f>(H4+H5)</f>
        <v>19377948</v>
      </c>
    </row>
    <row r="7" spans="1:9" ht="32.450000000000003" customHeight="1" thickBot="1" x14ac:dyDescent="0.5">
      <c r="A7" s="11" t="s">
        <v>2</v>
      </c>
      <c r="B7" s="12" t="s">
        <v>3</v>
      </c>
      <c r="C7" s="12" t="s">
        <v>0</v>
      </c>
      <c r="D7" s="12" t="s">
        <v>16</v>
      </c>
      <c r="E7" s="13" t="s">
        <v>29</v>
      </c>
      <c r="F7" s="13" t="s">
        <v>27</v>
      </c>
      <c r="G7" s="13" t="s">
        <v>28</v>
      </c>
      <c r="H7" s="30" t="s">
        <v>30</v>
      </c>
    </row>
    <row r="8" spans="1:9" ht="28.9" thickBot="1" x14ac:dyDescent="0.5">
      <c r="A8" s="33" t="s">
        <v>47</v>
      </c>
      <c r="B8" s="27" t="s">
        <v>19</v>
      </c>
      <c r="C8" s="24" t="s">
        <v>14</v>
      </c>
      <c r="D8" s="50" t="s">
        <v>67</v>
      </c>
      <c r="E8" s="52">
        <v>700000</v>
      </c>
      <c r="F8" s="52">
        <v>700000</v>
      </c>
      <c r="G8" s="52">
        <v>162309</v>
      </c>
      <c r="H8" s="52">
        <f>F8-G8</f>
        <v>537691</v>
      </c>
    </row>
    <row r="9" spans="1:9" ht="157.15" thickBot="1" x14ac:dyDescent="0.5">
      <c r="A9" s="26" t="s">
        <v>53</v>
      </c>
      <c r="B9" s="27" t="s">
        <v>48</v>
      </c>
      <c r="C9" s="24" t="s">
        <v>13</v>
      </c>
      <c r="D9" s="50" t="s">
        <v>54</v>
      </c>
      <c r="E9" s="52">
        <v>248277</v>
      </c>
      <c r="F9" s="52">
        <v>0</v>
      </c>
      <c r="G9" s="52">
        <v>0</v>
      </c>
      <c r="H9" s="52">
        <f t="shared" ref="H9:H17" si="0">F9-G9</f>
        <v>0</v>
      </c>
    </row>
    <row r="10" spans="1:9" ht="100.15" thickBot="1" x14ac:dyDescent="0.5">
      <c r="A10" s="26" t="s">
        <v>41</v>
      </c>
      <c r="B10" s="2" t="s">
        <v>50</v>
      </c>
      <c r="C10" s="24" t="s">
        <v>10</v>
      </c>
      <c r="D10" s="50" t="s">
        <v>58</v>
      </c>
      <c r="E10" s="52">
        <v>4000000</v>
      </c>
      <c r="F10" s="52"/>
      <c r="G10" s="52"/>
      <c r="H10" s="52">
        <f t="shared" si="0"/>
        <v>0</v>
      </c>
    </row>
    <row r="11" spans="1:9" ht="114.4" thickBot="1" x14ac:dyDescent="0.5">
      <c r="A11" s="26" t="s">
        <v>40</v>
      </c>
      <c r="B11" s="41" t="s">
        <v>51</v>
      </c>
      <c r="C11" s="24" t="s">
        <v>11</v>
      </c>
      <c r="D11" s="50" t="s">
        <v>59</v>
      </c>
      <c r="E11" s="52">
        <v>4200000</v>
      </c>
      <c r="F11" s="52">
        <v>0</v>
      </c>
      <c r="G11" s="52">
        <v>0</v>
      </c>
      <c r="H11" s="52">
        <f t="shared" si="0"/>
        <v>0</v>
      </c>
    </row>
    <row r="12" spans="1:9" ht="171.4" thickBot="1" x14ac:dyDescent="0.5">
      <c r="A12" s="26" t="s">
        <v>42</v>
      </c>
      <c r="B12" s="27" t="s">
        <v>21</v>
      </c>
      <c r="C12" s="24" t="s">
        <v>14</v>
      </c>
      <c r="D12" s="51" t="s">
        <v>60</v>
      </c>
      <c r="E12" s="52">
        <v>3000000</v>
      </c>
      <c r="F12" s="52">
        <v>2500000</v>
      </c>
      <c r="G12" s="52">
        <v>0</v>
      </c>
      <c r="H12" s="52">
        <f t="shared" si="0"/>
        <v>2500000</v>
      </c>
    </row>
    <row r="13" spans="1:9" ht="142.9" thickBot="1" x14ac:dyDescent="0.5">
      <c r="A13" s="26" t="s">
        <v>43</v>
      </c>
      <c r="B13" s="27" t="s">
        <v>22</v>
      </c>
      <c r="C13" s="24" t="s">
        <v>12</v>
      </c>
      <c r="D13" s="50" t="s">
        <v>55</v>
      </c>
      <c r="E13" s="52">
        <v>2500000</v>
      </c>
      <c r="F13" s="52">
        <v>1250000</v>
      </c>
      <c r="G13" s="52">
        <v>0</v>
      </c>
      <c r="H13" s="52">
        <f>F13-G13</f>
        <v>1250000</v>
      </c>
    </row>
    <row r="14" spans="1:9" ht="409.6" thickBot="1" x14ac:dyDescent="0.5">
      <c r="A14" s="26" t="s">
        <v>44</v>
      </c>
      <c r="B14" s="27" t="s">
        <v>23</v>
      </c>
      <c r="C14" s="24" t="s">
        <v>14</v>
      </c>
      <c r="D14" s="50" t="s">
        <v>56</v>
      </c>
      <c r="E14" s="52">
        <v>6100000</v>
      </c>
      <c r="F14" s="52">
        <v>5977092</v>
      </c>
      <c r="G14" s="52">
        <v>377092</v>
      </c>
      <c r="H14" s="52">
        <f t="shared" si="0"/>
        <v>5600000</v>
      </c>
    </row>
    <row r="15" spans="1:9" ht="114.4" thickBot="1" x14ac:dyDescent="0.5">
      <c r="A15" s="26" t="s">
        <v>49</v>
      </c>
      <c r="B15" s="27" t="s">
        <v>24</v>
      </c>
      <c r="C15" s="24" t="s">
        <v>14</v>
      </c>
      <c r="D15" s="50" t="s">
        <v>57</v>
      </c>
      <c r="E15" s="52">
        <v>709000</v>
      </c>
      <c r="F15" s="52">
        <v>500000</v>
      </c>
      <c r="G15" s="52"/>
      <c r="H15" s="52">
        <f t="shared" si="0"/>
        <v>500000</v>
      </c>
    </row>
    <row r="16" spans="1:9" ht="142.9" thickBot="1" x14ac:dyDescent="0.5">
      <c r="A16" s="33" t="s">
        <v>31</v>
      </c>
      <c r="B16" s="27" t="s">
        <v>20</v>
      </c>
      <c r="C16" s="24" t="s">
        <v>9</v>
      </c>
      <c r="D16" s="50" t="s">
        <v>61</v>
      </c>
      <c r="E16" s="53">
        <v>3000000</v>
      </c>
      <c r="F16" s="54">
        <v>2700000</v>
      </c>
      <c r="G16" s="54"/>
      <c r="H16" s="52">
        <f t="shared" si="0"/>
        <v>2700000</v>
      </c>
    </row>
    <row r="17" spans="1:8" ht="71.650000000000006" thickBot="1" x14ac:dyDescent="0.5">
      <c r="A17" s="1" t="s">
        <v>34</v>
      </c>
      <c r="B17" s="35"/>
      <c r="C17" s="24" t="s">
        <v>14</v>
      </c>
      <c r="D17" s="50" t="s">
        <v>62</v>
      </c>
      <c r="E17" s="52">
        <v>300000</v>
      </c>
      <c r="F17" s="52">
        <v>300000</v>
      </c>
      <c r="G17" s="52">
        <v>150000</v>
      </c>
      <c r="H17" s="52">
        <f t="shared" si="0"/>
        <v>150000</v>
      </c>
    </row>
    <row r="18" spans="1:8" ht="14.65" thickBot="1" x14ac:dyDescent="0.5">
      <c r="A18" s="15" t="s">
        <v>7</v>
      </c>
      <c r="B18" s="15"/>
      <c r="C18" s="17"/>
      <c r="D18" s="17"/>
      <c r="E18" s="37">
        <f>SUM(E8:E17)</f>
        <v>24757277</v>
      </c>
      <c r="F18" s="37">
        <f>SUM(F8:F17)</f>
        <v>13927092</v>
      </c>
      <c r="G18" s="37">
        <f>SUM(G8:G17)</f>
        <v>689401</v>
      </c>
      <c r="H18" s="37">
        <f>SUM(H8:H17)</f>
        <v>13237691</v>
      </c>
    </row>
    <row r="19" spans="1:8" ht="15.75" customHeight="1" x14ac:dyDescent="0.45">
      <c r="A19" s="18"/>
      <c r="B19" s="19"/>
      <c r="C19" s="14"/>
      <c r="D19" s="14"/>
      <c r="E19" s="38"/>
      <c r="F19" s="38"/>
      <c r="G19" s="38"/>
      <c r="H19" s="38"/>
    </row>
    <row r="20" spans="1:8" ht="16.5" customHeight="1" thickBot="1" x14ac:dyDescent="0.5">
      <c r="A20" s="18"/>
      <c r="B20" s="19"/>
      <c r="C20" s="14"/>
      <c r="D20" s="14"/>
      <c r="E20" s="38"/>
      <c r="F20" s="38"/>
      <c r="G20" s="38"/>
      <c r="H20" s="38"/>
    </row>
    <row r="21" spans="1:8" ht="23.25" customHeight="1" thickBot="1" x14ac:dyDescent="0.5">
      <c r="A21" s="25" t="s">
        <v>45</v>
      </c>
      <c r="B21" s="20"/>
      <c r="C21" s="6"/>
      <c r="D21" s="6"/>
      <c r="E21" s="39"/>
      <c r="F21" s="39"/>
      <c r="G21" s="38"/>
      <c r="H21" s="40"/>
    </row>
    <row r="22" spans="1:8" ht="31.5" customHeight="1" thickBot="1" x14ac:dyDescent="0.5">
      <c r="A22" s="11" t="s">
        <v>2</v>
      </c>
      <c r="B22" s="62" t="s">
        <v>3</v>
      </c>
      <c r="C22" s="63" t="s">
        <v>0</v>
      </c>
      <c r="D22" s="64" t="s">
        <v>17</v>
      </c>
      <c r="E22" s="65" t="s">
        <v>29</v>
      </c>
      <c r="F22" s="65" t="s">
        <v>33</v>
      </c>
      <c r="G22" s="65" t="s">
        <v>30</v>
      </c>
      <c r="H22" s="66"/>
    </row>
    <row r="23" spans="1:8" ht="128.65" thickBot="1" x14ac:dyDescent="0.5">
      <c r="A23" s="26" t="s">
        <v>32</v>
      </c>
      <c r="B23" s="21"/>
      <c r="C23" s="24" t="s">
        <v>12</v>
      </c>
      <c r="D23" s="50" t="s">
        <v>63</v>
      </c>
      <c r="E23" s="52">
        <v>3000000</v>
      </c>
      <c r="F23" s="52">
        <v>3000000</v>
      </c>
      <c r="G23" s="52">
        <v>2899099</v>
      </c>
      <c r="H23" s="55"/>
    </row>
    <row r="24" spans="1:8" ht="171.4" thickBot="1" x14ac:dyDescent="0.5">
      <c r="A24" s="41" t="s">
        <v>46</v>
      </c>
      <c r="B24" s="27"/>
      <c r="C24" s="24" t="s">
        <v>12</v>
      </c>
      <c r="D24" s="50" t="s">
        <v>64</v>
      </c>
      <c r="E24" s="52">
        <v>2550000</v>
      </c>
      <c r="F24" s="52">
        <v>0</v>
      </c>
      <c r="G24" s="52">
        <v>0</v>
      </c>
      <c r="H24" s="55"/>
    </row>
    <row r="25" spans="1:8" ht="171.4" thickBot="1" x14ac:dyDescent="0.5">
      <c r="A25" s="61" t="s">
        <v>35</v>
      </c>
      <c r="B25" s="61" t="s">
        <v>36</v>
      </c>
      <c r="C25" s="24" t="s">
        <v>8</v>
      </c>
      <c r="D25" s="50" t="s">
        <v>65</v>
      </c>
      <c r="E25" s="52">
        <v>1500000</v>
      </c>
      <c r="F25" s="52">
        <v>1500000</v>
      </c>
      <c r="G25" s="31">
        <v>1500000</v>
      </c>
      <c r="H25" s="31"/>
    </row>
    <row r="26" spans="1:8" ht="128.65" thickBot="1" x14ac:dyDescent="0.5">
      <c r="A26" s="1" t="s">
        <v>39</v>
      </c>
      <c r="B26" s="2" t="s">
        <v>37</v>
      </c>
      <c r="C26" s="24" t="s">
        <v>12</v>
      </c>
      <c r="D26" s="50" t="s">
        <v>66</v>
      </c>
      <c r="E26" s="52">
        <v>1741158</v>
      </c>
      <c r="F26" s="52">
        <v>1741158</v>
      </c>
      <c r="G26" s="31">
        <v>1741158</v>
      </c>
      <c r="H26" s="31"/>
    </row>
    <row r="27" spans="1:8" ht="14.65" thickBot="1" x14ac:dyDescent="0.5">
      <c r="A27" s="22" t="s">
        <v>1</v>
      </c>
      <c r="B27" s="16"/>
      <c r="C27" s="16"/>
      <c r="D27" s="46"/>
      <c r="E27" s="46"/>
      <c r="F27" s="36">
        <f>SUM(E23:E26)</f>
        <v>8791158</v>
      </c>
      <c r="G27" s="36">
        <f>SUM(F23:F26)</f>
        <v>6241158</v>
      </c>
      <c r="H27" s="36">
        <f>SUM(G23:G26)</f>
        <v>6140257</v>
      </c>
    </row>
  </sheetData>
  <sheetProtection selectLockedCells="1"/>
  <mergeCells count="2">
    <mergeCell ref="D27:E27"/>
    <mergeCell ref="A2:D2"/>
  </mergeCells>
  <phoneticPr fontId="12" type="noConversion"/>
  <dataValidations count="1">
    <dataValidation type="list" allowBlank="1" showInputMessage="1" showErrorMessage="1" sqref="C23:C26 C8:C17" xr:uid="{00000000-0002-0000-0000-000001000000}">
      <formula1>INDIRECT(#REF!)</formula1>
    </dataValidation>
  </dataValidations>
  <pageMargins left="0.7" right="0.7" top="0.75" bottom="0.75" header="0.3" footer="0.3"/>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Hovedark</vt:lpstr>
    </vt:vector>
  </TitlesOfParts>
  <Company>Helsedirektoratet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Tore Sørensen</dc:creator>
  <cp:lastModifiedBy>Hyldmo, Marianne</cp:lastModifiedBy>
  <cp:lastPrinted>2019-03-12T12:37:35Z</cp:lastPrinted>
  <dcterms:created xsi:type="dcterms:W3CDTF">2015-11-17T13:14:35Z</dcterms:created>
  <dcterms:modified xsi:type="dcterms:W3CDTF">2020-08-04T12:37:00Z</dcterms:modified>
</cp:coreProperties>
</file>