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ksjon\LAND_Jordbruk\Ymse\Drenering\Statistikk\"/>
    </mc:Choice>
  </mc:AlternateContent>
  <xr:revisionPtr revIDLastSave="0" documentId="13_ncr:1_{1A8570A9-AA63-45CA-9F91-BE2FF0AF3D92}" xr6:coauthVersionLast="47" xr6:coauthVersionMax="47" xr10:uidLastSave="{00000000-0000-0000-0000-000000000000}"/>
  <bookViews>
    <workbookView xWindow="28680" yWindow="2055" windowWidth="25440" windowHeight="15270" xr2:uid="{00000000-000D-0000-FFFF-FFFF00000000}"/>
  </bookViews>
  <sheets>
    <sheet name="Rammerap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E9" i="1"/>
  <c r="E3" i="1"/>
  <c r="E4" i="1"/>
  <c r="E5" i="1"/>
  <c r="E6" i="1"/>
  <c r="E7" i="1"/>
  <c r="E8" i="1"/>
  <c r="E2" i="1"/>
  <c r="B9" i="1"/>
  <c r="C4" i="1"/>
  <c r="D4" i="1"/>
  <c r="F4" i="1"/>
  <c r="G4" i="1"/>
  <c r="H4" i="1"/>
  <c r="I4" i="1"/>
  <c r="B4" i="1"/>
</calcChain>
</file>

<file path=xl/sharedStrings.xml><?xml version="1.0" encoding="utf-8"?>
<sst xmlns="http://schemas.openxmlformats.org/spreadsheetml/2006/main" count="16" uniqueCount="15">
  <si>
    <t>Udisponert</t>
  </si>
  <si>
    <t>År</t>
  </si>
  <si>
    <t>Kommentar</t>
  </si>
  <si>
    <t>Trekt tilbake frå Agder i laupet av året</t>
  </si>
  <si>
    <t>Inndratt frå tiltak som ikkje er gjennomført</t>
  </si>
  <si>
    <t>Totale tilsegn</t>
  </si>
  <si>
    <t>Auka søknadsmasse pga. 2 mill. kr til fylkeskommunalt tilskot i tillegg til statleg tilskot.</t>
  </si>
  <si>
    <t>Tildelt Agder i laupet av året</t>
  </si>
  <si>
    <t>AA + VA 2019</t>
  </si>
  <si>
    <t>2019 AA el. VA</t>
  </si>
  <si>
    <t>Auka søknadsmasse pga. dobla statleg sats frå 01.07. og 2 mill. kr i fylkeskommunalt tilskot frå 01.07. Mykje inndratt pga. stor søknadsmasse i 2020 (3 års arbeidsfrist).</t>
  </si>
  <si>
    <t>Tildelt Agder ved hovedtildeling</t>
  </si>
  <si>
    <t>Tildelt Agder aktuelt år</t>
  </si>
  <si>
    <t>Disponibelt inkl. inndratt og overført</t>
  </si>
  <si>
    <t>Udisponert frå årsskiftet 2023/2024 blei ikkje overført, men inndratt til Landbrukets utviklingsfond. 1 mill. kr til fylkeskommunalt tilskot frå 01.01.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</si>
</sst>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quotePrefix="1" applyAlignment="1">
      <alignment horizontal="left" vertical="top"/>
    </xf>
    <xf numFmtId="3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3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3" fontId="3" fillId="2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Dreneringsmidlar – 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Rammerapport!$E$1</c:f>
              <c:strCache>
                <c:ptCount val="1"/>
                <c:pt idx="0">
                  <c:v>Tildelt Agder aktuelt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Rammerapport!$E$4:$E$9</c:f>
              <c:numCache>
                <c:formatCode>#,##0</c:formatCode>
                <c:ptCount val="6"/>
                <c:pt idx="0">
                  <c:v>4000000</c:v>
                </c:pt>
                <c:pt idx="1">
                  <c:v>3500000</c:v>
                </c:pt>
                <c:pt idx="2">
                  <c:v>4200000</c:v>
                </c:pt>
                <c:pt idx="3">
                  <c:v>2500000</c:v>
                </c:pt>
                <c:pt idx="4">
                  <c:v>2000000</c:v>
                </c:pt>
                <c:pt idx="5">
                  <c:v>7800000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5F-409D-A0C7-EF1BB12B6D23}"/>
            </c:ext>
          </c:extLst>
        </c:ser>
        <c:ser>
          <c:idx val="1"/>
          <c:order val="1"/>
          <c:tx>
            <c:strRef>
              <c:f>Rammerapport!$G$1</c:f>
              <c:strCache>
                <c:ptCount val="1"/>
                <c:pt idx="0">
                  <c:v>Disponibelt inkl. inndratt og overført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Rammerapport!$A$4:$A$9</c:f>
              <c:strCache>
                <c:ptCount val="6"/>
                <c:pt idx="0">
                  <c:v>AA + VA 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Rammerapport!$G$4:$G$9</c:f>
              <c:numCache>
                <c:formatCode>#,##0</c:formatCode>
                <c:ptCount val="6"/>
                <c:pt idx="0">
                  <c:v>6736469</c:v>
                </c:pt>
                <c:pt idx="1">
                  <c:v>8002589</c:v>
                </c:pt>
                <c:pt idx="2">
                  <c:v>6622769</c:v>
                </c:pt>
                <c:pt idx="3">
                  <c:v>8557222</c:v>
                </c:pt>
                <c:pt idx="4">
                  <c:v>9427374</c:v>
                </c:pt>
                <c:pt idx="5">
                  <c:v>8719974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F-409D-A0C7-EF1BB12B6D23}"/>
            </c:ext>
          </c:extLst>
        </c:ser>
        <c:ser>
          <c:idx val="2"/>
          <c:order val="2"/>
          <c:tx>
            <c:strRef>
              <c:f>Rammerapport!$H$1</c:f>
              <c:strCache>
                <c:ptCount val="1"/>
                <c:pt idx="0">
                  <c:v>Totale tilsegn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Rammerapport!$A$4:$A$9</c:f>
              <c:strCache>
                <c:ptCount val="6"/>
                <c:pt idx="0">
                  <c:v>AA + VA 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Rammerapport!$H$4:$H$9</c:f>
              <c:numCache>
                <c:formatCode>#,##0</c:formatCode>
                <c:ptCount val="6"/>
                <c:pt idx="0">
                  <c:v>3011380</c:v>
                </c:pt>
                <c:pt idx="1">
                  <c:v>6023240</c:v>
                </c:pt>
                <c:pt idx="2">
                  <c:v>1858250</c:v>
                </c:pt>
                <c:pt idx="3">
                  <c:v>3334730</c:v>
                </c:pt>
                <c:pt idx="4">
                  <c:v>8492176</c:v>
                </c:pt>
                <c:pt idx="5">
                  <c:v>8707530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F-409D-A0C7-EF1BB12B6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7741935"/>
        <c:axId val="1157699359"/>
      </c:barChart>
      <c:catAx>
        <c:axId val="26774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57699359"/>
        <c:crosses val="autoZero"/>
        <c:auto val="1"/>
        <c:lblAlgn val="ctr"/>
        <c:lblOffset val="100"/>
        <c:noMultiLvlLbl val="0"/>
      </c:catAx>
      <c:valAx>
        <c:axId val="115769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774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186578</xdr:colOff>
      <xdr:row>10</xdr:row>
      <xdr:rowOff>110005</xdr:rowOff>
    </xdr:from>
    <xdr:to>
      <xdr:col>9</xdr:col>
      <xdr:colOff>4768103</xdr:colOff>
      <xdr:row>25</xdr:row>
      <xdr:rowOff>163793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4FA9F1-E790-9DBE-9AD1-572AEFA7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="120" zoomScaleNormal="120" workbookViewId="0">
      <selection activeCell="C16" sqref="C16"/>
    </sheetView>
  </sheetViews>
  <sheetFormatPr baseColWidth="10" defaultColWidth="8.7109375" defaultRowHeight="15" x14ac:dyDescent="0.25"/>
  <cols>
    <col min="1" max="1" width="14.42578125" style="6" customWidth="1"/>
    <col min="2" max="2" width="15.85546875" style="2" customWidth="1"/>
    <col min="3" max="3" width="12.140625" style="2" customWidth="1"/>
    <col min="4" max="5" width="14.28515625" style="2" customWidth="1"/>
    <col min="6" max="6" width="13.85546875" style="2" customWidth="1"/>
    <col min="7" max="7" width="11.28515625" style="2" customWidth="1"/>
    <col min="8" max="8" width="10.28515625" style="2" customWidth="1"/>
    <col min="9" max="9" width="11" style="2" customWidth="1"/>
    <col min="10" max="10" width="72.42578125" style="5" customWidth="1"/>
    <col min="11" max="16384" width="8.7109375" style="2"/>
  </cols>
  <sheetData>
    <row r="1" spans="1:10" s="5" customFormat="1" ht="60" x14ac:dyDescent="0.25">
      <c r="A1" s="10" t="s">
        <v>1</v>
      </c>
      <c r="B1" s="1" t="s">
        <v>11</v>
      </c>
      <c r="C1" s="1" t="s">
        <v>7</v>
      </c>
      <c r="D1" s="1" t="s">
        <v>3</v>
      </c>
      <c r="E1" s="1" t="s">
        <v>12</v>
      </c>
      <c r="F1" s="1" t="s">
        <v>4</v>
      </c>
      <c r="G1" s="1" t="s">
        <v>13</v>
      </c>
      <c r="H1" s="1" t="s">
        <v>5</v>
      </c>
      <c r="I1" s="11" t="s">
        <v>0</v>
      </c>
      <c r="J1" s="1" t="s">
        <v>2</v>
      </c>
    </row>
    <row r="2" spans="1:10" x14ac:dyDescent="0.25">
      <c r="A2" s="3" t="s">
        <v>9</v>
      </c>
      <c r="B2" s="4">
        <v>2000000</v>
      </c>
      <c r="C2" s="4">
        <v>0</v>
      </c>
      <c r="D2" s="4">
        <v>0</v>
      </c>
      <c r="E2" s="4">
        <f>B2+C2-D2</f>
        <v>2000000</v>
      </c>
      <c r="F2" s="4">
        <v>288085</v>
      </c>
      <c r="G2" s="4">
        <v>3587275</v>
      </c>
      <c r="H2" s="4">
        <v>1785010</v>
      </c>
      <c r="I2" s="4">
        <v>1802265</v>
      </c>
    </row>
    <row r="3" spans="1:10" x14ac:dyDescent="0.25">
      <c r="A3" s="6" t="s">
        <v>9</v>
      </c>
      <c r="B3" s="4">
        <v>2000000</v>
      </c>
      <c r="C3" s="4">
        <v>0</v>
      </c>
      <c r="D3" s="4">
        <v>0</v>
      </c>
      <c r="E3" s="4">
        <f t="shared" ref="E3:E9" si="0">B3+C3-D3</f>
        <v>2000000</v>
      </c>
      <c r="F3" s="4">
        <v>260580</v>
      </c>
      <c r="G3" s="4">
        <v>3149194</v>
      </c>
      <c r="H3" s="4">
        <v>1226370</v>
      </c>
      <c r="I3" s="4">
        <v>1922824</v>
      </c>
    </row>
    <row r="4" spans="1:10" x14ac:dyDescent="0.25">
      <c r="A4" s="7" t="s">
        <v>8</v>
      </c>
      <c r="B4" s="8">
        <f>SUM(B2:B3)</f>
        <v>4000000</v>
      </c>
      <c r="C4" s="8">
        <f t="shared" ref="C4:I4" si="1">SUM(C2:C3)</f>
        <v>0</v>
      </c>
      <c r="D4" s="8">
        <f t="shared" si="1"/>
        <v>0</v>
      </c>
      <c r="E4" s="8">
        <f t="shared" si="0"/>
        <v>4000000</v>
      </c>
      <c r="F4" s="8">
        <f t="shared" si="1"/>
        <v>548665</v>
      </c>
      <c r="G4" s="8">
        <f t="shared" si="1"/>
        <v>6736469</v>
      </c>
      <c r="H4" s="8">
        <f t="shared" si="1"/>
        <v>3011380</v>
      </c>
      <c r="I4" s="8">
        <f t="shared" si="1"/>
        <v>3725089</v>
      </c>
      <c r="J4" s="9"/>
    </row>
    <row r="5" spans="1:10" ht="30" x14ac:dyDescent="0.25">
      <c r="A5" s="6">
        <v>2020</v>
      </c>
      <c r="B5" s="4">
        <v>3500000</v>
      </c>
      <c r="C5" s="4">
        <v>0</v>
      </c>
      <c r="D5" s="4">
        <v>0</v>
      </c>
      <c r="E5" s="4">
        <f t="shared" si="0"/>
        <v>3500000</v>
      </c>
      <c r="F5" s="4">
        <v>777500</v>
      </c>
      <c r="G5" s="4">
        <v>8002589</v>
      </c>
      <c r="H5" s="4">
        <v>6023240</v>
      </c>
      <c r="I5" s="4">
        <v>1979349</v>
      </c>
      <c r="J5" s="5" t="s">
        <v>6</v>
      </c>
    </row>
    <row r="6" spans="1:10" x14ac:dyDescent="0.25">
      <c r="A6" s="6">
        <v>2021</v>
      </c>
      <c r="B6" s="4">
        <v>5000000</v>
      </c>
      <c r="C6" s="4">
        <v>0</v>
      </c>
      <c r="D6" s="4">
        <v>800000</v>
      </c>
      <c r="E6" s="4">
        <f t="shared" si="0"/>
        <v>4200000</v>
      </c>
      <c r="F6" s="4">
        <v>443420</v>
      </c>
      <c r="G6" s="4">
        <v>6622769</v>
      </c>
      <c r="H6" s="4">
        <v>1858250</v>
      </c>
      <c r="I6" s="4">
        <v>4764519</v>
      </c>
    </row>
    <row r="7" spans="1:10" x14ac:dyDescent="0.25">
      <c r="A7" s="6">
        <v>2022</v>
      </c>
      <c r="B7" s="4">
        <v>2500000</v>
      </c>
      <c r="C7" s="4">
        <v>0</v>
      </c>
      <c r="D7" s="4">
        <v>0</v>
      </c>
      <c r="E7" s="4">
        <f t="shared" si="0"/>
        <v>2500000</v>
      </c>
      <c r="F7" s="4">
        <v>1292703</v>
      </c>
      <c r="G7" s="4">
        <v>8557222</v>
      </c>
      <c r="H7" s="4">
        <v>3334730</v>
      </c>
      <c r="I7" s="4">
        <v>5222492</v>
      </c>
    </row>
    <row r="8" spans="1:10" ht="45" x14ac:dyDescent="0.25">
      <c r="A8" s="6">
        <v>2023</v>
      </c>
      <c r="B8" s="4">
        <v>2000000</v>
      </c>
      <c r="C8" s="4">
        <v>0</v>
      </c>
      <c r="D8" s="4">
        <v>0</v>
      </c>
      <c r="E8" s="4">
        <f t="shared" si="0"/>
        <v>2000000</v>
      </c>
      <c r="F8" s="4">
        <v>2204882</v>
      </c>
      <c r="G8" s="4">
        <v>9427374</v>
      </c>
      <c r="H8" s="4">
        <v>8492176</v>
      </c>
      <c r="I8" s="4">
        <v>935198</v>
      </c>
      <c r="J8" s="5" t="s">
        <v>10</v>
      </c>
    </row>
    <row r="9" spans="1:10" ht="30" x14ac:dyDescent="0.25">
      <c r="A9" s="12">
        <v>2024</v>
      </c>
      <c r="B9" s="4">
        <f>2500000</f>
        <v>2500000</v>
      </c>
      <c r="C9" s="4">
        <f>1800000+3500000</f>
        <v>5300000</v>
      </c>
      <c r="D9" s="4"/>
      <c r="E9" s="4">
        <f t="shared" si="0"/>
        <v>7800000</v>
      </c>
      <c r="F9" s="4">
        <v>929576</v>
      </c>
      <c r="G9" s="4">
        <v>8719974</v>
      </c>
      <c r="H9" s="13">
        <v>8707530</v>
      </c>
      <c r="I9" s="13">
        <v>22046</v>
      </c>
      <c r="J9" s="5" t="s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Rammerapport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Straume, Kjellfrid</cp:lastModifiedBy>
  <dcterms:created xsi:type="dcterms:W3CDTF">2024-02-13T14:52:01Z</dcterms:created>
  <dcterms:modified xsi:type="dcterms:W3CDTF">2025-01-07T10:57:03Z</dcterms:modified>
</cp:coreProperties>
</file>