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buekk_fylkesmannen_no/Documents/Skrivebord/midlertidig lagring/midlt-slett asap/"/>
    </mc:Choice>
  </mc:AlternateContent>
  <xr:revisionPtr revIDLastSave="0" documentId="8_{673077DA-D2FA-49BE-AA14-17D1C91F778C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Oversikt" sheetId="2" r:id="rId1"/>
    <sheet name="Historikk" sheetId="12" r:id="rId2"/>
    <sheet name="Ytremiljø" sheetId="10" r:id="rId3"/>
    <sheet name="Kvalitet" sheetId="11" r:id="rId4"/>
    <sheet name="HMS" sheetId="3" r:id="rId5"/>
    <sheet name="Beredskap" sheetId="13" r:id="rId6"/>
    <sheet name="El - sikkerhet" sheetId="8" r:id="rId7"/>
    <sheet name="Kjemiske stoffer" sheetId="9" r:id="rId8"/>
  </sheets>
  <definedNames>
    <definedName name="_xlnm._FilterDatabase" localSheetId="2" hidden="1">Ytremiljø!$A$11:$N$151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5" i="10" l="1"/>
  <c r="L113" i="10"/>
  <c r="L108" i="10"/>
  <c r="L107" i="10"/>
  <c r="G108" i="10"/>
  <c r="G113" i="10"/>
  <c r="G115" i="10"/>
  <c r="G107" i="10"/>
  <c r="G105" i="10"/>
  <c r="L105" i="10"/>
  <c r="L103" i="10"/>
  <c r="G103" i="10"/>
  <c r="L77" i="10"/>
  <c r="G77" i="10"/>
  <c r="L80" i="10"/>
  <c r="L79" i="10"/>
  <c r="L78" i="10"/>
  <c r="G80" i="10"/>
  <c r="G79" i="10"/>
  <c r="G78" i="10"/>
  <c r="L76" i="10"/>
  <c r="G76" i="10"/>
  <c r="L70" i="10"/>
  <c r="G70" i="10"/>
  <c r="L12" i="10"/>
  <c r="L20" i="10"/>
  <c r="L19" i="10"/>
  <c r="G21" i="10"/>
  <c r="G20" i="10"/>
  <c r="G19" i="10"/>
  <c r="L18" i="10"/>
  <c r="G18" i="10"/>
  <c r="L16" i="10"/>
  <c r="G16" i="10"/>
  <c r="L31" i="11"/>
  <c r="L30" i="11"/>
  <c r="L29" i="11"/>
  <c r="G31" i="11"/>
  <c r="G30" i="11"/>
  <c r="G29" i="11"/>
  <c r="L134" i="10"/>
  <c r="L133" i="10"/>
  <c r="L132" i="10"/>
  <c r="G134" i="10"/>
  <c r="G133" i="10"/>
  <c r="G132" i="10"/>
  <c r="O36" i="12"/>
  <c r="O27" i="12"/>
  <c r="E18" i="12"/>
  <c r="D18" i="12"/>
  <c r="O18" i="12"/>
  <c r="O9" i="12"/>
  <c r="O34" i="12"/>
  <c r="O33" i="12"/>
  <c r="O32" i="12"/>
  <c r="O31" i="12"/>
  <c r="O25" i="12"/>
  <c r="O24" i="12"/>
  <c r="O23" i="12"/>
  <c r="O22" i="12"/>
  <c r="O16" i="12"/>
  <c r="O15" i="12"/>
  <c r="O14" i="12"/>
  <c r="O13" i="12"/>
  <c r="O5" i="12"/>
  <c r="O6" i="12"/>
  <c r="O7" i="12"/>
  <c r="O4" i="12"/>
  <c r="F8" i="13"/>
  <c r="F15" i="13"/>
  <c r="F20" i="13"/>
  <c r="F24" i="13"/>
  <c r="F27" i="13"/>
  <c r="F31" i="13"/>
  <c r="F35" i="13"/>
  <c r="K20" i="13"/>
  <c r="K24" i="13"/>
  <c r="K27" i="13"/>
  <c r="K31" i="13"/>
  <c r="K35" i="13"/>
  <c r="K130" i="3"/>
  <c r="K128" i="3"/>
  <c r="K126" i="3"/>
  <c r="K87" i="3"/>
  <c r="K84" i="3"/>
  <c r="K85" i="3"/>
  <c r="K69" i="3"/>
  <c r="K70" i="3"/>
  <c r="K63" i="3"/>
  <c r="K59" i="3"/>
  <c r="K146" i="3"/>
  <c r="F146" i="3"/>
  <c r="K145" i="3"/>
  <c r="F145" i="3"/>
  <c r="K82" i="3"/>
  <c r="F82" i="3"/>
  <c r="K138" i="3"/>
  <c r="F138" i="3"/>
  <c r="K135" i="3"/>
  <c r="F135" i="3"/>
  <c r="K132" i="3"/>
  <c r="F132" i="3"/>
  <c r="F130" i="3"/>
  <c r="F128" i="3"/>
  <c r="F126" i="3"/>
  <c r="K123" i="3"/>
  <c r="F123" i="3"/>
  <c r="K120" i="3"/>
  <c r="F120" i="3"/>
  <c r="K117" i="3"/>
  <c r="F117" i="3"/>
  <c r="K114" i="3"/>
  <c r="F114" i="3"/>
  <c r="K111" i="3"/>
  <c r="F111" i="3"/>
  <c r="K109" i="3"/>
  <c r="F109" i="3"/>
  <c r="K107" i="3"/>
  <c r="F107" i="3"/>
  <c r="K106" i="3"/>
  <c r="F106" i="3"/>
  <c r="K105" i="3"/>
  <c r="F105" i="3"/>
  <c r="K104" i="3"/>
  <c r="F104" i="3"/>
  <c r="K102" i="3"/>
  <c r="F102" i="3"/>
  <c r="K99" i="3"/>
  <c r="F99" i="3"/>
  <c r="K96" i="3"/>
  <c r="F96" i="3"/>
  <c r="K95" i="3"/>
  <c r="F95" i="3"/>
  <c r="K92" i="3"/>
  <c r="F92" i="3"/>
  <c r="K91" i="3"/>
  <c r="F91" i="3"/>
  <c r="K90" i="3"/>
  <c r="F90" i="3"/>
  <c r="K89" i="3"/>
  <c r="F89" i="3"/>
  <c r="K88" i="3"/>
  <c r="F88" i="3"/>
  <c r="F87" i="3"/>
  <c r="K86" i="3"/>
  <c r="F86" i="3"/>
  <c r="F85" i="3"/>
  <c r="F84" i="3"/>
  <c r="K83" i="3"/>
  <c r="F83" i="3"/>
  <c r="K81" i="3"/>
  <c r="F81" i="3"/>
  <c r="K80" i="3"/>
  <c r="F80" i="3"/>
  <c r="K79" i="3"/>
  <c r="F79" i="3"/>
  <c r="K78" i="3"/>
  <c r="F78" i="3"/>
  <c r="K77" i="3"/>
  <c r="F77" i="3"/>
  <c r="K76" i="3"/>
  <c r="F76" i="3"/>
  <c r="K75" i="3"/>
  <c r="F75" i="3"/>
  <c r="K74" i="3"/>
  <c r="F74" i="3"/>
  <c r="K73" i="3"/>
  <c r="F73" i="3"/>
  <c r="K72" i="3"/>
  <c r="F72" i="3"/>
  <c r="K71" i="3"/>
  <c r="F71" i="3"/>
  <c r="F70" i="3"/>
  <c r="F69" i="3"/>
  <c r="K68" i="3"/>
  <c r="F68" i="3"/>
  <c r="K67" i="3"/>
  <c r="F67" i="3"/>
  <c r="K66" i="3"/>
  <c r="F66" i="3"/>
  <c r="K65" i="3"/>
  <c r="F65" i="3"/>
  <c r="K64" i="3"/>
  <c r="F64" i="3"/>
  <c r="F63" i="3"/>
  <c r="K60" i="3"/>
  <c r="F60" i="3"/>
  <c r="F59" i="3"/>
  <c r="K56" i="3"/>
  <c r="F56" i="3"/>
  <c r="K54" i="3"/>
  <c r="F54" i="3"/>
  <c r="F10" i="3"/>
  <c r="F13" i="3"/>
  <c r="F14" i="3"/>
  <c r="F15" i="3"/>
  <c r="F16" i="3"/>
  <c r="F17" i="3"/>
  <c r="F18" i="3"/>
  <c r="F20" i="3"/>
  <c r="F21" i="3"/>
  <c r="F22" i="3"/>
  <c r="F23" i="3"/>
  <c r="F24" i="3"/>
  <c r="F25" i="3"/>
  <c r="F26" i="3"/>
  <c r="F27" i="3"/>
  <c r="F28" i="3"/>
  <c r="F30" i="3"/>
  <c r="F32" i="3"/>
  <c r="F35" i="3"/>
  <c r="F37" i="3"/>
  <c r="F39" i="3"/>
  <c r="F41" i="3"/>
  <c r="F43" i="3"/>
  <c r="F45" i="3"/>
  <c r="F46" i="3"/>
  <c r="F48" i="3"/>
  <c r="F49" i="3"/>
  <c r="F50" i="3"/>
  <c r="F51" i="3"/>
  <c r="F52" i="3"/>
  <c r="F53" i="3"/>
  <c r="K10" i="3"/>
  <c r="K13" i="3"/>
  <c r="K14" i="3"/>
  <c r="K15" i="3"/>
  <c r="K16" i="3"/>
  <c r="K17" i="3"/>
  <c r="K18" i="3"/>
  <c r="K20" i="3"/>
  <c r="K21" i="3"/>
  <c r="K22" i="3"/>
  <c r="K23" i="3"/>
  <c r="K24" i="3"/>
  <c r="K25" i="3"/>
  <c r="K26" i="3"/>
  <c r="K27" i="3"/>
  <c r="K28" i="3"/>
  <c r="K30" i="3"/>
  <c r="K32" i="3"/>
  <c r="K35" i="3"/>
  <c r="K37" i="3"/>
  <c r="K39" i="3"/>
  <c r="K41" i="3"/>
  <c r="K43" i="3"/>
  <c r="K45" i="3"/>
  <c r="K46" i="3"/>
  <c r="K48" i="3"/>
  <c r="K49" i="3"/>
  <c r="K50" i="3"/>
  <c r="K51" i="3"/>
  <c r="K52" i="3"/>
  <c r="K53" i="3"/>
  <c r="G51" i="11"/>
  <c r="L51" i="11"/>
  <c r="L54" i="11"/>
  <c r="G54" i="11"/>
  <c r="C5" i="2"/>
  <c r="L148" i="10"/>
  <c r="L147" i="10"/>
  <c r="L145" i="10"/>
  <c r="L143" i="10"/>
  <c r="G148" i="10"/>
  <c r="G147" i="10"/>
  <c r="G145" i="10"/>
  <c r="N36" i="12"/>
  <c r="M36" i="12"/>
  <c r="L36" i="12"/>
  <c r="K36" i="12"/>
  <c r="J36" i="12"/>
  <c r="I36" i="12"/>
  <c r="H36" i="12"/>
  <c r="G36" i="12"/>
  <c r="F36" i="12"/>
  <c r="E36" i="12"/>
  <c r="D36" i="12"/>
  <c r="C36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N18" i="12"/>
  <c r="M18" i="12"/>
  <c r="L18" i="12"/>
  <c r="K18" i="12"/>
  <c r="J18" i="12"/>
  <c r="I18" i="12"/>
  <c r="H18" i="12"/>
  <c r="G18" i="12"/>
  <c r="F18" i="12"/>
  <c r="C18" i="12"/>
  <c r="N9" i="12"/>
  <c r="M9" i="12"/>
  <c r="L9" i="12"/>
  <c r="K9" i="12"/>
  <c r="J9" i="12"/>
  <c r="I9" i="12"/>
  <c r="H9" i="12"/>
  <c r="G9" i="12"/>
  <c r="F9" i="12"/>
  <c r="E9" i="12"/>
  <c r="D9" i="12"/>
  <c r="C9" i="12"/>
  <c r="K36" i="13"/>
  <c r="F36" i="13"/>
  <c r="K15" i="13"/>
  <c r="K8" i="13"/>
  <c r="L101" i="10"/>
  <c r="G101" i="10"/>
  <c r="L12" i="11"/>
  <c r="G12" i="11"/>
  <c r="L130" i="10"/>
  <c r="L129" i="10"/>
  <c r="G130" i="10"/>
  <c r="G129" i="10"/>
  <c r="L126" i="10"/>
  <c r="G126" i="10"/>
  <c r="L123" i="10"/>
  <c r="G123" i="10"/>
  <c r="L119" i="10"/>
  <c r="G119" i="10"/>
  <c r="L137" i="10"/>
  <c r="G137" i="10"/>
  <c r="L135" i="10"/>
  <c r="G135" i="10"/>
  <c r="L58" i="11"/>
  <c r="L57" i="11"/>
  <c r="L56" i="11"/>
  <c r="G58" i="11"/>
  <c r="G57" i="11"/>
  <c r="G56" i="11"/>
  <c r="L50" i="11"/>
  <c r="G50" i="11"/>
  <c r="L45" i="11"/>
  <c r="G45" i="11"/>
  <c r="L63" i="10"/>
  <c r="L61" i="10"/>
  <c r="G63" i="10"/>
  <c r="G61" i="10"/>
  <c r="L36" i="10"/>
  <c r="G36" i="10"/>
  <c r="L35" i="10"/>
  <c r="G35" i="10"/>
  <c r="L34" i="10"/>
  <c r="G34" i="10"/>
  <c r="H20" i="9"/>
  <c r="H19" i="9"/>
  <c r="H18" i="9"/>
  <c r="H17" i="9"/>
  <c r="H16" i="9"/>
  <c r="H15" i="9"/>
  <c r="H14" i="9"/>
  <c r="H11" i="9"/>
  <c r="L49" i="11"/>
  <c r="L48" i="11"/>
  <c r="G49" i="11"/>
  <c r="G48" i="11"/>
  <c r="L47" i="11"/>
  <c r="G47" i="11"/>
  <c r="L46" i="11"/>
  <c r="G46" i="11"/>
  <c r="L44" i="11"/>
  <c r="L43" i="11"/>
  <c r="G44" i="11"/>
  <c r="G43" i="11"/>
  <c r="L42" i="11"/>
  <c r="G42" i="11"/>
  <c r="L41" i="11"/>
  <c r="G41" i="11"/>
  <c r="L40" i="11"/>
  <c r="L39" i="11"/>
  <c r="L38" i="11"/>
  <c r="G40" i="11"/>
  <c r="G39" i="11"/>
  <c r="G38" i="11"/>
  <c r="L37" i="11"/>
  <c r="L36" i="11"/>
  <c r="G37" i="11"/>
  <c r="G36" i="11"/>
  <c r="L35" i="11"/>
  <c r="G35" i="11"/>
  <c r="L34" i="11"/>
  <c r="G34" i="11"/>
  <c r="L33" i="11"/>
  <c r="G33" i="11"/>
  <c r="L32" i="11"/>
  <c r="G32" i="11"/>
  <c r="L28" i="11"/>
  <c r="G28" i="11"/>
  <c r="L27" i="11"/>
  <c r="G27" i="11"/>
  <c r="L26" i="11"/>
  <c r="G26" i="11"/>
  <c r="L25" i="11"/>
  <c r="G25" i="11"/>
  <c r="L24" i="11"/>
  <c r="G24" i="11"/>
  <c r="L23" i="11"/>
  <c r="G23" i="11"/>
  <c r="L22" i="11"/>
  <c r="G22" i="11"/>
  <c r="L21" i="11"/>
  <c r="G21" i="11"/>
  <c r="L20" i="11"/>
  <c r="G20" i="11"/>
  <c r="L19" i="11"/>
  <c r="G19" i="11"/>
  <c r="L18" i="11"/>
  <c r="G18" i="11"/>
  <c r="L17" i="11"/>
  <c r="G17" i="11"/>
  <c r="L16" i="11"/>
  <c r="G16" i="11"/>
  <c r="L15" i="11"/>
  <c r="G15" i="11"/>
  <c r="L142" i="10"/>
  <c r="G142" i="10"/>
  <c r="L141" i="10"/>
  <c r="G141" i="10"/>
  <c r="L140" i="10"/>
  <c r="G140" i="10"/>
  <c r="L139" i="10"/>
  <c r="G139" i="10"/>
  <c r="L138" i="10"/>
  <c r="G138" i="10"/>
  <c r="L15" i="10"/>
  <c r="G15" i="10"/>
  <c r="L13" i="10"/>
  <c r="G13" i="10"/>
  <c r="G12" i="10"/>
  <c r="L121" i="10"/>
  <c r="G121" i="10"/>
  <c r="L116" i="10"/>
  <c r="G116" i="10"/>
  <c r="L86" i="10"/>
  <c r="G86" i="10"/>
  <c r="L83" i="10"/>
  <c r="G83" i="10"/>
  <c r="L81" i="10"/>
  <c r="G81" i="10"/>
  <c r="L99" i="10"/>
  <c r="G99" i="10"/>
  <c r="L98" i="10"/>
  <c r="G98" i="10"/>
  <c r="L96" i="10"/>
  <c r="G96" i="10"/>
  <c r="L92" i="10"/>
  <c r="G92" i="10"/>
  <c r="L91" i="10"/>
  <c r="G91" i="10"/>
  <c r="L87" i="10"/>
  <c r="G87" i="10"/>
  <c r="L68" i="10"/>
  <c r="G68" i="10"/>
  <c r="L66" i="10"/>
  <c r="G66" i="10"/>
  <c r="L59" i="10"/>
  <c r="G59" i="10"/>
  <c r="L58" i="10"/>
  <c r="G58" i="10"/>
  <c r="L55" i="10"/>
  <c r="G55" i="10"/>
  <c r="L54" i="10"/>
  <c r="G54" i="10"/>
  <c r="L51" i="10"/>
  <c r="G51" i="10"/>
  <c r="L49" i="10"/>
  <c r="G49" i="10"/>
  <c r="L47" i="10"/>
  <c r="G47" i="10"/>
  <c r="L45" i="10"/>
  <c r="G45" i="10"/>
  <c r="L43" i="10"/>
  <c r="G43" i="10"/>
  <c r="L42" i="10"/>
  <c r="G42" i="10"/>
  <c r="L39" i="10"/>
  <c r="G39" i="10"/>
  <c r="L38" i="10"/>
  <c r="G38" i="10"/>
  <c r="L37" i="10"/>
  <c r="G37" i="10"/>
  <c r="L31" i="10"/>
  <c r="G31" i="10"/>
  <c r="L27" i="10"/>
  <c r="G27" i="10"/>
  <c r="L25" i="10"/>
  <c r="G25" i="10"/>
  <c r="J17" i="8"/>
  <c r="J16" i="8"/>
  <c r="J15" i="8"/>
  <c r="J14" i="8"/>
  <c r="J13" i="8"/>
  <c r="J12" i="8"/>
  <c r="J11" i="8"/>
  <c r="G6" i="2"/>
  <c r="D6" i="2"/>
  <c r="J19" i="8"/>
  <c r="G8" i="2"/>
  <c r="J18" i="8"/>
  <c r="D8" i="2"/>
  <c r="G17" i="8"/>
  <c r="G16" i="8"/>
  <c r="G15" i="8"/>
  <c r="G14" i="8"/>
  <c r="G13" i="8"/>
  <c r="G12" i="8"/>
  <c r="G11" i="8"/>
  <c r="G19" i="8"/>
  <c r="F8" i="2"/>
  <c r="G18" i="8"/>
  <c r="C8" i="2"/>
  <c r="E8" i="2"/>
  <c r="H8" i="2"/>
  <c r="I8" i="2"/>
  <c r="C7" i="2"/>
  <c r="F7" i="2"/>
  <c r="D7" i="2"/>
  <c r="G7" i="2"/>
  <c r="H7" i="2"/>
  <c r="I7" i="2"/>
  <c r="E7" i="2"/>
  <c r="C6" i="2"/>
  <c r="F6" i="2"/>
  <c r="E6" i="2"/>
  <c r="H6" i="2"/>
  <c r="I6" i="2"/>
  <c r="G70" i="11" l="1"/>
  <c r="F5" i="2" s="1"/>
  <c r="L70" i="11"/>
  <c r="G5" i="2" s="1"/>
  <c r="L69" i="11"/>
  <c r="D5" i="2" s="1"/>
  <c r="E5" i="2" s="1"/>
  <c r="G69" i="11"/>
  <c r="L150" i="10"/>
  <c r="D4" i="2" s="1"/>
  <c r="L151" i="10"/>
  <c r="G4" i="2" s="1"/>
  <c r="G151" i="10"/>
  <c r="F4" i="2" s="1"/>
  <c r="G150" i="10"/>
  <c r="C4" i="2" s="1"/>
  <c r="C9" i="2" s="1"/>
  <c r="H5" i="2" l="1"/>
  <c r="G9" i="2"/>
  <c r="I5" i="2"/>
  <c r="D9" i="2"/>
  <c r="E9" i="2" s="1"/>
  <c r="E4" i="2"/>
  <c r="H4" i="2"/>
  <c r="F9" i="2"/>
  <c r="I4" i="2"/>
  <c r="H9" i="2" l="1"/>
  <c r="I9" i="2"/>
</calcChain>
</file>

<file path=xl/sharedStrings.xml><?xml version="1.0" encoding="utf-8"?>
<sst xmlns="http://schemas.openxmlformats.org/spreadsheetml/2006/main" count="1623" uniqueCount="810">
  <si>
    <t>Funksjon</t>
  </si>
  <si>
    <t>Beskrivelse</t>
  </si>
  <si>
    <t>Arbeid</t>
  </si>
  <si>
    <t>Fare beskrivelse</t>
  </si>
  <si>
    <t>Risiko</t>
  </si>
  <si>
    <t>Kons.</t>
  </si>
  <si>
    <t>Sans.</t>
  </si>
  <si>
    <t>Pros.</t>
  </si>
  <si>
    <t>Varmt arbeid</t>
  </si>
  <si>
    <t>Forebyggende tiltak</t>
  </si>
  <si>
    <t xml:space="preserve">Sansynlighet: 1. Usans. (ingen tilfeller) 2. Lite sans. (Enkelt tilfelle) 3. Mindre sans. (enkelte tilfeller) 4. Sans. (periodevis) 5. Svært sans. (kontinuerlig) </t>
  </si>
  <si>
    <t>Konsekvens: 1. Ubetydlig 2. Mindre alvorlig 3. Betydlig 4. Alvorlig 5. Svært alvorlig</t>
  </si>
  <si>
    <t>Farlig avfall</t>
  </si>
  <si>
    <t>Feil plassering</t>
  </si>
  <si>
    <t>Søl på mennesker</t>
  </si>
  <si>
    <t>Antennelse</t>
  </si>
  <si>
    <t>M=Miljøaspekt: P=Personell, O=Omgivelsene, S=Støy, V=Vann, L=Luft</t>
  </si>
  <si>
    <t>M</t>
  </si>
  <si>
    <t>P</t>
  </si>
  <si>
    <t>O</t>
  </si>
  <si>
    <t>Eksplosjon</t>
  </si>
  <si>
    <t>OP</t>
  </si>
  <si>
    <t>Ansvarlig  Daglig leder (dato)</t>
  </si>
  <si>
    <t>Utfylt HMS/ISO (dato)</t>
  </si>
  <si>
    <t>Side 1 av 1</t>
  </si>
  <si>
    <t>Snitt risiko</t>
  </si>
  <si>
    <t>Ledelse og driftstyring av all virksomhet</t>
  </si>
  <si>
    <t>Låsing av Virksomhet</t>
  </si>
  <si>
    <t>Transport</t>
  </si>
  <si>
    <t>Usikret last</t>
  </si>
  <si>
    <t>Punktering</t>
  </si>
  <si>
    <t>Glipp av varer</t>
  </si>
  <si>
    <t>Saks</t>
  </si>
  <si>
    <t>Presse</t>
  </si>
  <si>
    <t>S</t>
  </si>
  <si>
    <t>Sprut av varer ved utkast</t>
  </si>
  <si>
    <t>Fall av ferdig vare på personell</t>
  </si>
  <si>
    <t>Klipping av støyende matriel</t>
  </si>
  <si>
    <t>Ledelse og felles</t>
  </si>
  <si>
    <t>Dårlig sikret EL-anlegg</t>
  </si>
  <si>
    <t>EL-sikkerhet</t>
  </si>
  <si>
    <t>Verksted</t>
  </si>
  <si>
    <t>Påkjøring av kabler</t>
  </si>
  <si>
    <t>Påkjøring av kabler til EL-anlegg</t>
  </si>
  <si>
    <t>Berøring av sikringer</t>
  </si>
  <si>
    <t>Lysforhold</t>
  </si>
  <si>
    <t>Kollisjoner</t>
  </si>
  <si>
    <t>Uoversiklig lasting</t>
  </si>
  <si>
    <t>Uoversiklig lossing</t>
  </si>
  <si>
    <t>Kjemiske stoffer</t>
  </si>
  <si>
    <t>Bruk og oppbevaring av div kjemiske stoffer til reperasjoner og div verksted drift.</t>
  </si>
  <si>
    <t>Kjemikal</t>
  </si>
  <si>
    <t>Bruksområde</t>
  </si>
  <si>
    <t>Beskrivelse og tiltak</t>
  </si>
  <si>
    <t>Smøring</t>
  </si>
  <si>
    <t>Lett tennlig og direkte på hud</t>
  </si>
  <si>
    <t>P V O</t>
  </si>
  <si>
    <t>Pakning</t>
  </si>
  <si>
    <t>Direkte på hud</t>
  </si>
  <si>
    <t>P V</t>
  </si>
  <si>
    <t>Loctite 5926</t>
  </si>
  <si>
    <t>Loctite 577</t>
  </si>
  <si>
    <t>Loctite 7800</t>
  </si>
  <si>
    <t>Loctite 3090</t>
  </si>
  <si>
    <t>Liming</t>
  </si>
  <si>
    <t>Loctite LB 8018</t>
  </si>
  <si>
    <t>Loctite SF 7235</t>
  </si>
  <si>
    <t>Bremserens</t>
  </si>
  <si>
    <t xml:space="preserve">Se stoffkartotek for hvert individuelle produkt om det er tvil rundt bruksområdene og oppbevaring til de forskjellige kjemikalene. </t>
  </si>
  <si>
    <t>Bruk av personlig verneuttstyr skal ALLTID følges.</t>
  </si>
  <si>
    <t>Rest Ri.</t>
  </si>
  <si>
    <t>Rest ri.</t>
  </si>
  <si>
    <t>San.</t>
  </si>
  <si>
    <t xml:space="preserve">På se at alle kabler er beskyttet.                                                                                            Påse at alle kabler blir fjernet når de ikke er i bruk.                                                     Påse at sikringskap og bokser er synlige og rene                                                            </t>
  </si>
  <si>
    <t>På se at det er tilstreklig lys før lossing og lasting.                                                             Kjøre med lys når det er behov.                                                                                            På se at lys fungerer på maskiner og biler før bruk.</t>
  </si>
  <si>
    <t>Fallende gjenstander</t>
  </si>
  <si>
    <t>7.19 RISIKOVUDERING</t>
  </si>
  <si>
    <t>7.21 RISIKOVUDERING EL-sikkerhet</t>
  </si>
  <si>
    <t>7.22 Risikovudering Kjemisk</t>
  </si>
  <si>
    <t>Ferdsel på bedriftens område</t>
  </si>
  <si>
    <t>Kuttskader</t>
  </si>
  <si>
    <t>Påkjørsel</t>
  </si>
  <si>
    <t>Gnister på avveiet</t>
  </si>
  <si>
    <t>Mulig årsak</t>
  </si>
  <si>
    <t>Eksisterende tiltak</t>
  </si>
  <si>
    <t>Mulige nye tiltak</t>
  </si>
  <si>
    <t>Maskiner som glipper varer</t>
  </si>
  <si>
    <t>Utsprut av varer fra sakser</t>
  </si>
  <si>
    <t>Utsortering av varer med maskin</t>
  </si>
  <si>
    <t>Årvåkenhet ved ferdsel</t>
  </si>
  <si>
    <t>Utarbeidet kart over farlige områder</t>
  </si>
  <si>
    <t>Instruks verneutstyr</t>
  </si>
  <si>
    <t>Instruks besøkende</t>
  </si>
  <si>
    <t>Følge besøkende rundt på område</t>
  </si>
  <si>
    <t>Skettlapp foran sakser</t>
  </si>
  <si>
    <t>Instruks varme arbeid</t>
  </si>
  <si>
    <t>Sklidd på vare</t>
  </si>
  <si>
    <t>Gått på varer på lager</t>
  </si>
  <si>
    <t>Instruks verneuttstyr</t>
  </si>
  <si>
    <t>Mørkt</t>
  </si>
  <si>
    <t>Slitene arbeidere</t>
  </si>
  <si>
    <t>Uvedkommende på område</t>
  </si>
  <si>
    <t>Gode lysforhold</t>
  </si>
  <si>
    <t>Vernerunde</t>
  </si>
  <si>
    <t>Hørselskader</t>
  </si>
  <si>
    <t>Støy fra sakser</t>
  </si>
  <si>
    <t>Støy fra maskiner</t>
  </si>
  <si>
    <t>Støy fra lasting</t>
  </si>
  <si>
    <t>Opplæring ansatte</t>
  </si>
  <si>
    <t>Støysonekartlegging</t>
  </si>
  <si>
    <t>Maskiner på avveie</t>
  </si>
  <si>
    <t>Private eiendeler på avveie</t>
  </si>
  <si>
    <t>Bedriftens utstyr på avveiet</t>
  </si>
  <si>
    <t>Maskiner stått ulåst</t>
  </si>
  <si>
    <t>Lokaler stått ulåst</t>
  </si>
  <si>
    <t>Missbruk av kjøretøy til vraking</t>
  </si>
  <si>
    <t>Latebiler på avveiet</t>
  </si>
  <si>
    <t>Lastebil står ulåst</t>
  </si>
  <si>
    <t>Porter stått åpne</t>
  </si>
  <si>
    <t>Instruks for låsing</t>
  </si>
  <si>
    <t>Automatisk låsing av porter</t>
  </si>
  <si>
    <t>Automatisk låsing av lokaler</t>
  </si>
  <si>
    <t>Instruks for mottak av kjøretøy til vraking</t>
  </si>
  <si>
    <t>Hyppigere kontroller</t>
  </si>
  <si>
    <t>Kompetanse ansatte</t>
  </si>
  <si>
    <t>Brannøvelser</t>
  </si>
  <si>
    <t>Beredskapsplan</t>
  </si>
  <si>
    <t>Mottak av kasserte kjøretøy</t>
  </si>
  <si>
    <t>Kjøretøy på avveie</t>
  </si>
  <si>
    <t>Utslipp av væsker</t>
  </si>
  <si>
    <t>Utslipp av oljer</t>
  </si>
  <si>
    <t>Utslipp av farlige stoffer</t>
  </si>
  <si>
    <t>Tyveri av kasserte kjøretøy</t>
  </si>
  <si>
    <t>Skade på kjøretøy</t>
  </si>
  <si>
    <t>Feil håndtering av batteri</t>
  </si>
  <si>
    <t>Instruks mottakskontroll</t>
  </si>
  <si>
    <t>Fast dekket tilknyttet oljeutskiller</t>
  </si>
  <si>
    <t>Fast plassering av batteri</t>
  </si>
  <si>
    <t>Stråleverns apparater</t>
  </si>
  <si>
    <t>Stråleverns apparat på avveie</t>
  </si>
  <si>
    <t>Ikke registrert i statens strålevern</t>
  </si>
  <si>
    <t>Ikke innlåst når bruk er over</t>
  </si>
  <si>
    <t>Stjeling fra område</t>
  </si>
  <si>
    <t>Instruks for bruk av stråleapperat</t>
  </si>
  <si>
    <t>automatisk låsing av porter og dører</t>
  </si>
  <si>
    <t>Stråling av mennesker</t>
  </si>
  <si>
    <t>misbruk av apparat</t>
  </si>
  <si>
    <t>Selv reparert apparat</t>
  </si>
  <si>
    <t>Instruks for bruk av stråle apparat</t>
  </si>
  <si>
    <t>Kurs i bruk av stråleapparat</t>
  </si>
  <si>
    <t>Mobil saks</t>
  </si>
  <si>
    <t>Støying mot andre</t>
  </si>
  <si>
    <t>Uvdekommene rundt maskin</t>
  </si>
  <si>
    <t>Sprut av varer</t>
  </si>
  <si>
    <t>Varens form</t>
  </si>
  <si>
    <t>Feilplassert maskin</t>
  </si>
  <si>
    <t>Maskinenes omfang</t>
  </si>
  <si>
    <t>Dårlig lysforhold</t>
  </si>
  <si>
    <t>Skittene ruter</t>
  </si>
  <si>
    <t>Sliten fører</t>
  </si>
  <si>
    <t>Fører har ikke oversikt</t>
  </si>
  <si>
    <t>Dårlig lysfohold</t>
  </si>
  <si>
    <t>Skittende ruter</t>
  </si>
  <si>
    <t>Vedlikeholdsplan</t>
  </si>
  <si>
    <t>Rengjøringsplan</t>
  </si>
  <si>
    <t>Fører får vondt i rygg og nakke</t>
  </si>
  <si>
    <t>Fører har sittet for lenge</t>
  </si>
  <si>
    <t>Instruks for mobil saks</t>
  </si>
  <si>
    <t>Instruks for ferdels på område</t>
  </si>
  <si>
    <t>Kart over farlige områder</t>
  </si>
  <si>
    <t>Rengjørings produkter i verksted</t>
  </si>
  <si>
    <t>Opplæring av farer ved kosthold og sittende arbeid</t>
  </si>
  <si>
    <t>K</t>
  </si>
  <si>
    <t>R</t>
  </si>
  <si>
    <t>Maskinens omfang</t>
  </si>
  <si>
    <t>Glipp av varer fra graver</t>
  </si>
  <si>
    <t>Fall av varer</t>
  </si>
  <si>
    <t>Sprut av klipte varer</t>
  </si>
  <si>
    <t>Uvedkommene rundt maskin</t>
  </si>
  <si>
    <t>Vondt i nakke og rygg</t>
  </si>
  <si>
    <t>Stille sittene arbeid</t>
  </si>
  <si>
    <t>Skvettlapp</t>
  </si>
  <si>
    <t>Instruks for bruk av saks</t>
  </si>
  <si>
    <t>Fallende varer</t>
  </si>
  <si>
    <t>Kart over farlig områder</t>
  </si>
  <si>
    <t>Instruks bruk av maskiner</t>
  </si>
  <si>
    <t>Plassering avpresse</t>
  </si>
  <si>
    <t>Instruks for bruk av presse</t>
  </si>
  <si>
    <t>Instruks kjøring av maskin</t>
  </si>
  <si>
    <t>Skjærebrenning</t>
  </si>
  <si>
    <t>Brannskader</t>
  </si>
  <si>
    <t>Arbeider uten kompetanse</t>
  </si>
  <si>
    <t>Brudd i slanger</t>
  </si>
  <si>
    <t>Fall av materiale</t>
  </si>
  <si>
    <t>Feil klesplagg</t>
  </si>
  <si>
    <t>Brann i vare</t>
  </si>
  <si>
    <t>Brennbart materiale inærheten</t>
  </si>
  <si>
    <t>Instruks for skjærebrenning</t>
  </si>
  <si>
    <t>Brennbart avfall på vare</t>
  </si>
  <si>
    <t>Tettere samsarbeid med brannvesenet</t>
  </si>
  <si>
    <t>Kutting av stålrør</t>
  </si>
  <si>
    <t>Klemmskader</t>
  </si>
  <si>
    <t>Vare på avveiet</t>
  </si>
  <si>
    <t>Vare ikke fastlåst</t>
  </si>
  <si>
    <t>Instruks for kutting av rør</t>
  </si>
  <si>
    <t>Knister på avveie</t>
  </si>
  <si>
    <t>Instruks for varmt arbeid</t>
  </si>
  <si>
    <t>Renholdsplan</t>
  </si>
  <si>
    <t>Oversiktsplan over verkstedet</t>
  </si>
  <si>
    <t>Brann i lokalet</t>
  </si>
  <si>
    <t>Kuldeskader</t>
  </si>
  <si>
    <t>Brannøvelse</t>
  </si>
  <si>
    <t>Kompetansematrise</t>
  </si>
  <si>
    <t>Instruks VA</t>
  </si>
  <si>
    <t>Instruks for VA</t>
  </si>
  <si>
    <t>Maskin startet under reperasjon</t>
  </si>
  <si>
    <t>Skrape verktøy</t>
  </si>
  <si>
    <t>Vær og vind</t>
  </si>
  <si>
    <t>Bruk av VA verktøy</t>
  </si>
  <si>
    <t>Anssatte viste ikke om reperasjon</t>
  </si>
  <si>
    <t>Fall fra høyder</t>
  </si>
  <si>
    <t>Glatte flater</t>
  </si>
  <si>
    <t>Uansvarlig opptreden</t>
  </si>
  <si>
    <t>Instruks reperasjon av gjen. maskiner</t>
  </si>
  <si>
    <t>Ledermøte, lik informasjon til alle</t>
  </si>
  <si>
    <t>Verneutstyr, bekledning</t>
  </si>
  <si>
    <t>Kurs i fallsikring</t>
  </si>
  <si>
    <t>Kompetanseheving bekledning</t>
  </si>
  <si>
    <t>Flere plasseringer for avfall</t>
  </si>
  <si>
    <t>Lekkasjer</t>
  </si>
  <si>
    <t>Påkjøring</t>
  </si>
  <si>
    <t>Innhallering av farlige gasser</t>
  </si>
  <si>
    <t>Kurs farlig avfall</t>
  </si>
  <si>
    <t>Instruks håntering av farlig avfall</t>
  </si>
  <si>
    <t>Vernerunde (brannslukkere)</t>
  </si>
  <si>
    <t>Stoffkartotek</t>
  </si>
  <si>
    <t>Bedre merking av farlig avfall</t>
  </si>
  <si>
    <t>Oftere levering av farlig avfall</t>
  </si>
  <si>
    <t>Avfall i ferdigvare</t>
  </si>
  <si>
    <t>Påkjøring av perosner</t>
  </si>
  <si>
    <t>Påkjøring av maskiner</t>
  </si>
  <si>
    <t>Påkjøring av utstyr</t>
  </si>
  <si>
    <t>Velting av kjøretøy</t>
  </si>
  <si>
    <t>Velting av henger</t>
  </si>
  <si>
    <t>For tung last</t>
  </si>
  <si>
    <t>Glatt føre</t>
  </si>
  <si>
    <t>Overvekt sjåfør</t>
  </si>
  <si>
    <t>Stillesittende arbeid</t>
  </si>
  <si>
    <t>Uansvarlig kjøring</t>
  </si>
  <si>
    <t>Sjåfør uten førerkort</t>
  </si>
  <si>
    <t>Instruks for avfall</t>
  </si>
  <si>
    <t>Kompetanse matrise</t>
  </si>
  <si>
    <t>Instruks kjøring</t>
  </si>
  <si>
    <t>instruks kjøring</t>
  </si>
  <si>
    <t>Åpen container</t>
  </si>
  <si>
    <t>Instruks for kjøring</t>
  </si>
  <si>
    <t>Kompetanse sjåfør</t>
  </si>
  <si>
    <t>Dårlig kosthold</t>
  </si>
  <si>
    <t>Lite morsjon</t>
  </si>
  <si>
    <t>Yrkessjåfører</t>
  </si>
  <si>
    <t>Kompetanseheving kosthold og morsjon</t>
  </si>
  <si>
    <t>Investering i nyere og flere continere</t>
  </si>
  <si>
    <t>Investering i nyere kjøretøy</t>
  </si>
  <si>
    <t>Lossing/lasting</t>
  </si>
  <si>
    <t>Påkjøring av maskiner og utstyr</t>
  </si>
  <si>
    <t>Påkjøring av mennesker</t>
  </si>
  <si>
    <t>Dårlig sikt</t>
  </si>
  <si>
    <t>Støying mot naboer</t>
  </si>
  <si>
    <t>Egen instruks for lasting og lossing</t>
  </si>
  <si>
    <t>7.20 RISIKOVUDERING - Ytre miljø</t>
  </si>
  <si>
    <t>Felles</t>
  </si>
  <si>
    <t>Risikovudering av Ytre miljø</t>
  </si>
  <si>
    <t>R=Risiko = S=Sansynlighet x K=Konsekvens RR=Restrisiko, risiko etter eksisterende tiltak</t>
  </si>
  <si>
    <t>M=Miljøaspekt: B=Brann, F=Forsøpling, S=Støy, V=Vann, L=Luft, G=Grunn</t>
  </si>
  <si>
    <t>Aktivitet</t>
  </si>
  <si>
    <t>Uønsket hendelse</t>
  </si>
  <si>
    <t>RR</t>
  </si>
  <si>
    <t>Muligheter</t>
  </si>
  <si>
    <t>Kjøring av arbeids maskiner</t>
  </si>
  <si>
    <t>Vedlikeholdssvikt</t>
  </si>
  <si>
    <t>VG</t>
  </si>
  <si>
    <t>Redusere kostnader ved større reperasjoner</t>
  </si>
  <si>
    <t>Ulykker (krasj)</t>
  </si>
  <si>
    <t>Bedre drift hverdags forståelse hos ledelsen</t>
  </si>
  <si>
    <t>Kutt fra materiale</t>
  </si>
  <si>
    <t>Mindre behandling av trevirke, beskytte lsanger bedre</t>
  </si>
  <si>
    <t>Høy fleksibilitet ho ansatte</t>
  </si>
  <si>
    <t>Type maskin</t>
  </si>
  <si>
    <t>Støyvegg mot kråkerøy</t>
  </si>
  <si>
    <t>Mer støyvennlige maskiner</t>
  </si>
  <si>
    <t>Godt forhold til interesseparter</t>
  </si>
  <si>
    <t>Sprut av vare</t>
  </si>
  <si>
    <t>Fraksjon spesifikk</t>
  </si>
  <si>
    <t>F</t>
  </si>
  <si>
    <t>Bestemt plassering av mobil saks</t>
  </si>
  <si>
    <t>Ikke benytte seg av maskin</t>
  </si>
  <si>
    <t>Antennelig væske på/ved vare</t>
  </si>
  <si>
    <t>BVL</t>
  </si>
  <si>
    <t>Maskinen og arbeidet</t>
  </si>
  <si>
    <t>Kjøring av saks</t>
  </si>
  <si>
    <t>Fastsette daglig, ukentlig rutiner for vedlikehold</t>
  </si>
  <si>
    <t>Redusere nedetiden til saksen</t>
  </si>
  <si>
    <t>Brann i maskinrommet</t>
  </si>
  <si>
    <t>Lekkasjer av olje</t>
  </si>
  <si>
    <t>BVG</t>
  </si>
  <si>
    <t>Samarbeid med brannvesenet i fredrikstad</t>
  </si>
  <si>
    <t>Plassering av maskin i forhold til støyskjerm</t>
  </si>
  <si>
    <t>Kjøring av presse</t>
  </si>
  <si>
    <t>Brudd på hydraulikk systemet</t>
  </si>
  <si>
    <t>Redusere nedetiden til pressa</t>
  </si>
  <si>
    <t>Redusere værslitasjer på pressa</t>
  </si>
  <si>
    <t>L</t>
  </si>
  <si>
    <t>B</t>
  </si>
  <si>
    <t>Sortering av ubehandlet vare</t>
  </si>
  <si>
    <t>Blanding av fraksjoner</t>
  </si>
  <si>
    <t>Fast lagring av forskjellige fraksjoner</t>
  </si>
  <si>
    <t>Fleksible ansatte</t>
  </si>
  <si>
    <t>Missforståelse</t>
  </si>
  <si>
    <t>Ledelsens tilværelse i produksjon</t>
  </si>
  <si>
    <t>Faste driftsmøter, lik informasjon til flere</t>
  </si>
  <si>
    <t>Færre branner/branntilløp</t>
  </si>
  <si>
    <t>Sortering av ferdig vare</t>
  </si>
  <si>
    <t>Brann i materiale</t>
  </si>
  <si>
    <t>Antennelig væske på vare</t>
  </si>
  <si>
    <t>Bruk av verktøy som ikke lager gnister</t>
  </si>
  <si>
    <t>Brudd på slanger</t>
  </si>
  <si>
    <t>Verktøyets omfang</t>
  </si>
  <si>
    <t>Utslipp av propan</t>
  </si>
  <si>
    <t>BL</t>
  </si>
  <si>
    <t>Lansing</t>
  </si>
  <si>
    <t>Brann i gods</t>
  </si>
  <si>
    <t>Brennbart materiale i gods</t>
  </si>
  <si>
    <t>BLV</t>
  </si>
  <si>
    <t>Få med kompetanse på lansing</t>
  </si>
  <si>
    <t>Glødene jern på betong dekket</t>
  </si>
  <si>
    <t>Ytterligere kompetanse heving</t>
  </si>
  <si>
    <t>Glødene jern fall inn i gods</t>
  </si>
  <si>
    <t>Glødesprut på avveie</t>
  </si>
  <si>
    <t>Vinkelsliping</t>
  </si>
  <si>
    <t>Sortering av farlig- og EE avfall</t>
  </si>
  <si>
    <t>Blanding av farlige stoffer</t>
  </si>
  <si>
    <t>Lekkasje av oljer og andre farlige stoffer</t>
  </si>
  <si>
    <t>Oljesøl ved tapning</t>
  </si>
  <si>
    <t>Lekkasje av gasser</t>
  </si>
  <si>
    <t>Ukontrollert gass uttak</t>
  </si>
  <si>
    <t>Instruks for bilsanering</t>
  </si>
  <si>
    <t>Lekkasje av farlige stoffer</t>
  </si>
  <si>
    <t>Utsatt for regn</t>
  </si>
  <si>
    <t>V</t>
  </si>
  <si>
    <t>Hyppigere levering</t>
  </si>
  <si>
    <t>Tydligere oppmerking av plassering både farlig- og EE avfall</t>
  </si>
  <si>
    <t>Mottak av varer</t>
  </si>
  <si>
    <t>Forringring av fraksjoner</t>
  </si>
  <si>
    <t>Farlig- og/eller avfall i varer</t>
  </si>
  <si>
    <t>VLG</t>
  </si>
  <si>
    <t>Instruks farlig avfall</t>
  </si>
  <si>
    <t>Fast struktur på lossing på tomta</t>
  </si>
  <si>
    <t>kompetanseheving brann</t>
  </si>
  <si>
    <t>Dårlig sortering</t>
  </si>
  <si>
    <t>Fokus på sortering og årvåkenhet</t>
  </si>
  <si>
    <t>Kjøring av laste bil</t>
  </si>
  <si>
    <t>Utslipp av Co2</t>
  </si>
  <si>
    <t>Gammel lastebil</t>
  </si>
  <si>
    <t>Kontinuerlig fornying av lastebil park</t>
  </si>
  <si>
    <t>Elektrisk/hybried lastebiler</t>
  </si>
  <si>
    <t>Bedre rykte hos interesseparter</t>
  </si>
  <si>
    <t>Brudd på slanger (olje)</t>
  </si>
  <si>
    <t>Fast avtale med Scania og volvo om vedlikehold</t>
  </si>
  <si>
    <t>Rutine for før, mellom og etter kjøring</t>
  </si>
  <si>
    <t>Redusere kostnader ved reperasjoner</t>
  </si>
  <si>
    <t>Brudd på slanger (Væsker)</t>
  </si>
  <si>
    <t>Diesel på avveie</t>
  </si>
  <si>
    <t>Søl ved fylling av diesel</t>
  </si>
  <si>
    <t>Påfylling ved bensitasjon eller lignende</t>
  </si>
  <si>
    <t>Add blue på avveie</t>
  </si>
  <si>
    <t>Søl ved fylling av add blue</t>
  </si>
  <si>
    <t>SUM</t>
  </si>
  <si>
    <t>Snitt</t>
  </si>
  <si>
    <t>Risikovurdering</t>
  </si>
  <si>
    <t>Sum restrisiko</t>
  </si>
  <si>
    <t>Sum risiko</t>
  </si>
  <si>
    <t>Differanse</t>
  </si>
  <si>
    <t>Snitt rest risiko</t>
  </si>
  <si>
    <t>El-sikkerhet</t>
  </si>
  <si>
    <t>+/- %</t>
  </si>
  <si>
    <t>Sum</t>
  </si>
  <si>
    <t>Totalt</t>
  </si>
  <si>
    <t>7.20 RISIKOVUDERING - Kvalitet</t>
  </si>
  <si>
    <t>K=Kvalitet: V=Varekvalitet L=Leveringspresisjon K=Kundetilfredshet T=Tapt tid F=Feil vekter</t>
  </si>
  <si>
    <t>Levering av titan vare (smått)</t>
  </si>
  <si>
    <t>Kunde får ikke losset kassene</t>
  </si>
  <si>
    <t>Defekt kasse</t>
  </si>
  <si>
    <t>TK</t>
  </si>
  <si>
    <t>Instruks lasting av småjern titan</t>
  </si>
  <si>
    <t>Hyppigere utskiftning av gamle kasser</t>
  </si>
  <si>
    <t>Frost</t>
  </si>
  <si>
    <t>Kunde sjekker og merker defektekasser</t>
  </si>
  <si>
    <t>Støv, is, snø i produksjonen til kunden</t>
  </si>
  <si>
    <t>Nedfall av støv i tomme kasser</t>
  </si>
  <si>
    <t>VK</t>
  </si>
  <si>
    <t>Hyppigere kontroll av kasser før lasting</t>
  </si>
  <si>
    <t>Nedfall av snø i tomme kasser</t>
  </si>
  <si>
    <t>Tak over laste område</t>
  </si>
  <si>
    <t>Tak over lastebilkassene</t>
  </si>
  <si>
    <t>Restavfall i produksjon til kunden</t>
  </si>
  <si>
    <t>Ikke rengjorte kasser før lasting</t>
  </si>
  <si>
    <t>Fastplassering av tom kasser</t>
  </si>
  <si>
    <t>Opplæring av kunde</t>
  </si>
  <si>
    <t>Restavfall i ferdigvare lager</t>
  </si>
  <si>
    <t>Erfarings utveksling med kunde</t>
  </si>
  <si>
    <t>Jernskrap uten for spec i produksjonen</t>
  </si>
  <si>
    <t>Feil bedømmelse av galv</t>
  </si>
  <si>
    <t>For tunge kasser hos kunde</t>
  </si>
  <si>
    <t>Levering av titan vare (pakker)</t>
  </si>
  <si>
    <t>Pakker stikker utenfor pall</t>
  </si>
  <si>
    <t>Pakker inneholder avfall</t>
  </si>
  <si>
    <t>Ikke utført mottaks kontroll</t>
  </si>
  <si>
    <t>Instruks lasting av pakker titan, mottakskontroll</t>
  </si>
  <si>
    <t>Pakker inneholder jernskrap utenfor spec</t>
  </si>
  <si>
    <t>Ikke utsorterte fraskjoner</t>
  </si>
  <si>
    <t>Pakker inneholder støv, is, snø</t>
  </si>
  <si>
    <t>Pakker ligger værutsatt</t>
  </si>
  <si>
    <t>Tak over ferdigvarer</t>
  </si>
  <si>
    <t>Kjøring av saksene</t>
  </si>
  <si>
    <t>Unødvendig stopp</t>
  </si>
  <si>
    <t>T</t>
  </si>
  <si>
    <t>Drifts logg</t>
  </si>
  <si>
    <t>Metaller blir ikke plukket ut</t>
  </si>
  <si>
    <t>Ikke oppfdaget</t>
  </si>
  <si>
    <t>Verdifulle metaller blir oversett</t>
  </si>
  <si>
    <t>Dårlig kompetanse</t>
  </si>
  <si>
    <t>Dårlig kompetanse/holdninger</t>
  </si>
  <si>
    <t>Undødvendig flytting av varer</t>
  </si>
  <si>
    <t>Dårlig drifts planlegging</t>
  </si>
  <si>
    <t>Jernskrap går til feil støperi</t>
  </si>
  <si>
    <t>Omklassifisering av metaller</t>
  </si>
  <si>
    <t>Feil merking</t>
  </si>
  <si>
    <t>Unøyaktig sortering</t>
  </si>
  <si>
    <t>Store mengder metaller havner i jernskrap</t>
  </si>
  <si>
    <t>Kuttet for langt i fra skjøter</t>
  </si>
  <si>
    <t>Store mengder jernskrap havner i restavfall</t>
  </si>
  <si>
    <t>Store mengder med metaller i EE avfallet</t>
  </si>
  <si>
    <t>Ikke utført mottakskontroll</t>
  </si>
  <si>
    <t>Mottakskontroll EE-avfall</t>
  </si>
  <si>
    <t>SOP mottakskontroll EE avfall</t>
  </si>
  <si>
    <t>Avfall innveid som jernskrap/metaller</t>
  </si>
  <si>
    <t>Ikke oppdaget</t>
  </si>
  <si>
    <t>FK</t>
  </si>
  <si>
    <t>Mottakskontroll</t>
  </si>
  <si>
    <t>Øvelser i å anslå vekter</t>
  </si>
  <si>
    <t>Sand, jord, grus innveid som jernskrap/metaller</t>
  </si>
  <si>
    <t>Snø og vann innveid som jernskrap/metaller</t>
  </si>
  <si>
    <t>Undøvendig flytting av varer</t>
  </si>
  <si>
    <t>Ikke merket lagringsplass</t>
  </si>
  <si>
    <t>TL</t>
  </si>
  <si>
    <t>Kompetanseheving</t>
  </si>
  <si>
    <t>Undøvendig diselforbruk</t>
  </si>
  <si>
    <t>Kompetanse svikt</t>
  </si>
  <si>
    <t>Unødveinig diselforbruk</t>
  </si>
  <si>
    <t>Transport planlegging</t>
  </si>
  <si>
    <t>Ytre miljø</t>
  </si>
  <si>
    <t>Kvalitet</t>
  </si>
  <si>
    <t>Utdanningsplan</t>
  </si>
  <si>
    <t>Mangel på plass</t>
  </si>
  <si>
    <t>Driftsplanlegging</t>
  </si>
  <si>
    <t>Overflatemåler</t>
  </si>
  <si>
    <t>Jernskrap ikke utsortert</t>
  </si>
  <si>
    <t>Loctite 8001</t>
  </si>
  <si>
    <t>Aktivator</t>
  </si>
  <si>
    <t>HOI</t>
  </si>
  <si>
    <t>Bearbeidet</t>
  </si>
  <si>
    <t>Loctite 7251</t>
  </si>
  <si>
    <t>23.05.2015</t>
  </si>
  <si>
    <t>Smøremiddel</t>
  </si>
  <si>
    <t>30.08.2018</t>
  </si>
  <si>
    <t>Lett tennlig og eksploderende. Farlig når: direkte på hud eller innhallering</t>
  </si>
  <si>
    <t>Herding</t>
  </si>
  <si>
    <t>24.10.2017</t>
  </si>
  <si>
    <t>08.01.2019</t>
  </si>
  <si>
    <t>Loctite 278</t>
  </si>
  <si>
    <t>17.09.2018</t>
  </si>
  <si>
    <t>Innhallering eller direkte på hud</t>
  </si>
  <si>
    <t>20.03.2019</t>
  </si>
  <si>
    <t>27.07.2016</t>
  </si>
  <si>
    <t>16.11.2018</t>
  </si>
  <si>
    <t>25.07.2017</t>
  </si>
  <si>
    <t>Micro-Vask (KCL)</t>
  </si>
  <si>
    <t>Avfettning</t>
  </si>
  <si>
    <t>10.11.2017</t>
  </si>
  <si>
    <t>H O</t>
  </si>
  <si>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-Unngå gjentakglig hudkontakt                                             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-Oppbevares på sikker plass                   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-Oppevares på tørr og fast plass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-Aldri i nærheten av åpen ild eller elektroniske apparater som ikke er sikret                                                                                                                                                 </t>
    </r>
  </si>
  <si>
    <t>Overføre Instrukser til SOP</t>
  </si>
  <si>
    <t>Innføre vernerunde "nye risikoer"</t>
  </si>
  <si>
    <t>HMS</t>
  </si>
  <si>
    <t>Årstallet beskriver hvilket arbeid som er gjort samlet foregående år, tar ikke hensyn til utvikling underveis</t>
  </si>
  <si>
    <t>eks. 2020 er summert opp 1/1 2020</t>
  </si>
  <si>
    <t>Total</t>
  </si>
  <si>
    <t>Fast dekket</t>
  </si>
  <si>
    <t>Årlige kontroller</t>
  </si>
  <si>
    <t>Fokus på drift fra ledelsen</t>
  </si>
  <si>
    <t>Sertifisert opplæring</t>
  </si>
  <si>
    <t>Fokus på lav turn over</t>
  </si>
  <si>
    <t>Fokus på lav turn over (erfarende operatører)</t>
  </si>
  <si>
    <t>Olje og væske søl</t>
  </si>
  <si>
    <t>SOP før og etter kjøring</t>
  </si>
  <si>
    <t>Vedlikeholdsplan (rullerende vedlikehold)</t>
  </si>
  <si>
    <t>Brann i arbeidsmaskiner</t>
  </si>
  <si>
    <t>Elektrisk svikt</t>
  </si>
  <si>
    <t>Spredning av brann</t>
  </si>
  <si>
    <t>Utendørs parkering ved dagsslutt</t>
  </si>
  <si>
    <t>Lekkasje av drivstoff</t>
  </si>
  <si>
    <t>EPL på fylling av drivstoff</t>
  </si>
  <si>
    <t>Kontrollere vare som skal klppes</t>
  </si>
  <si>
    <t>Slokker utstyr tilgenglig</t>
  </si>
  <si>
    <t>SOP orden og renhold</t>
  </si>
  <si>
    <t>Enklere å holde oversikt</t>
  </si>
  <si>
    <t>Avtale med NorServ om vedlikehold</t>
  </si>
  <si>
    <t>Brannøvelse annhvert år</t>
  </si>
  <si>
    <t>Brannslukker tilgjenglig</t>
  </si>
  <si>
    <t>Fokus på lavturn over (erfarene operatører)</t>
  </si>
  <si>
    <t>Bygge inn maskinen</t>
  </si>
  <si>
    <t>Opplæring av nyansatte</t>
  </si>
  <si>
    <t>Downcycling</t>
  </si>
  <si>
    <t>Slurvetet for sortering</t>
  </si>
  <si>
    <t>Mye verdi i fraksjoner</t>
  </si>
  <si>
    <t>Branslokker utstyr</t>
  </si>
  <si>
    <t>Fast plassering av farlig avfall</t>
  </si>
  <si>
    <t>Kompostering</t>
  </si>
  <si>
    <t>Brann ved sortering ubehandlet varelager</t>
  </si>
  <si>
    <t>Thermal runaway</t>
  </si>
  <si>
    <t>Brannslokker utstyr</t>
  </si>
  <si>
    <t>Rask turn over</t>
  </si>
  <si>
    <t>Små lager hauer</t>
  </si>
  <si>
    <t>Ikke utsorterte feil fraksjoner</t>
  </si>
  <si>
    <t>Fokus på lav turnover</t>
  </si>
  <si>
    <t>Seminarere med kunde operatører</t>
  </si>
  <si>
    <t>Mer salg</t>
  </si>
  <si>
    <t>Enklere å forlenge avtaler</t>
  </si>
  <si>
    <t>Tidspress</t>
  </si>
  <si>
    <t>Opplæring ny ansatte</t>
  </si>
  <si>
    <t>Lav årvåkenhet</t>
  </si>
  <si>
    <t>SOP varmt verktøy</t>
  </si>
  <si>
    <t>Antennelig materiale i gods</t>
  </si>
  <si>
    <t>Anttenlig matriale i eller under gods</t>
  </si>
  <si>
    <t>Fast plassering for skjærebrening</t>
  </si>
  <si>
    <t>jernplate under gods</t>
  </si>
  <si>
    <t>Brudd på slanger/ventiler</t>
  </si>
  <si>
    <t>Sleping av slanger</t>
  </si>
  <si>
    <t>Miljø ved arbeidet</t>
  </si>
  <si>
    <t>Miljøcontainer</t>
  </si>
  <si>
    <t>Kurs i håntering av farlig avfall</t>
  </si>
  <si>
    <t>Saneringsboks</t>
  </si>
  <si>
    <t>Ikke gjennomført mottakskontroll</t>
  </si>
  <si>
    <t>Add blue tank med slange</t>
  </si>
  <si>
    <t>Redusere skadeomfanget</t>
  </si>
  <si>
    <t>Plan for seminar med kunde operatører</t>
  </si>
  <si>
    <t>Samsvarsvudering arbeidstid</t>
  </si>
  <si>
    <t>Instruks for låsing arbeidsslutt</t>
  </si>
  <si>
    <t>Gamle ansatte har tilgang</t>
  </si>
  <si>
    <t>Instruks låsing av lokaer</t>
  </si>
  <si>
    <t>Logg hvem som har tilgang</t>
  </si>
  <si>
    <t>SOP opptatering av logg "hvem har tilgang"</t>
  </si>
  <si>
    <t>Ingen leveringsavtale</t>
  </si>
  <si>
    <t>Leveringsavtale på spec og vekt</t>
  </si>
  <si>
    <t>Daglig vedlikehold</t>
  </si>
  <si>
    <t>Feil lastet EE-bur</t>
  </si>
  <si>
    <t>Kurs med levering av EE-avfall</t>
  </si>
  <si>
    <t>SOP lasting av EE avfall</t>
  </si>
  <si>
    <t>Struktur plan på område</t>
  </si>
  <si>
    <t>SOP daglig, ukentlig og periodisk vedlikehold (Landax)</t>
  </si>
  <si>
    <t>Tydligere definisjon av varer</t>
  </si>
  <si>
    <t>Strukturplan for område</t>
  </si>
  <si>
    <t>Merking av utsorterte varer</t>
  </si>
  <si>
    <t>Fast plassering for skjærebrenning med nødvendig utstyr (5S)</t>
  </si>
  <si>
    <t>Mottakskontroll Farlig avfall</t>
  </si>
  <si>
    <t>SOP mottakkontroll Farlig avfall</t>
  </si>
  <si>
    <t>Lagring av varer under tak</t>
  </si>
  <si>
    <t>Missfornøyde kunder</t>
  </si>
  <si>
    <t>Kunde kontakt</t>
  </si>
  <si>
    <t>Ikke mottat varer til tid</t>
  </si>
  <si>
    <t>Feil kvalitet på varer</t>
  </si>
  <si>
    <t>Dårlig service</t>
  </si>
  <si>
    <t>Innkjøpskontroll</t>
  </si>
  <si>
    <t>Interesseparts analyse</t>
  </si>
  <si>
    <t>Legge opp besøksplan kunder</t>
  </si>
  <si>
    <t>Kundetilfredsundersøkelse</t>
  </si>
  <si>
    <t>Lagring og mottak av kreosot trevirke</t>
  </si>
  <si>
    <t>Avrenning av farlige stoffer</t>
  </si>
  <si>
    <t>Avrenning av finstoff</t>
  </si>
  <si>
    <t>Brann</t>
  </si>
  <si>
    <t>Gnister, varme</t>
  </si>
  <si>
    <t>LV</t>
  </si>
  <si>
    <t>Lagres i egene containere eller under støyskjerm</t>
  </si>
  <si>
    <t>Fast lagringssteder</t>
  </si>
  <si>
    <t>Påfylling av drvistoff</t>
  </si>
  <si>
    <t>Søl av drivstoff ved påfylling</t>
  </si>
  <si>
    <t>Søl av drivstoff ved etterfylling av tank</t>
  </si>
  <si>
    <t>Brann i drvistofftank</t>
  </si>
  <si>
    <t>Uslipp til vann</t>
  </si>
  <si>
    <t>Utslipp til grunn</t>
  </si>
  <si>
    <t>Analyse av utlipp til vann</t>
  </si>
  <si>
    <t>Ikke representativt bilde</t>
  </si>
  <si>
    <t>Sandfang ikke tømt</t>
  </si>
  <si>
    <t>Beregning av total uttslippet</t>
  </si>
  <si>
    <t>Lagring av blybatterier</t>
  </si>
  <si>
    <t>Lagring under tak eller i lukket container</t>
  </si>
  <si>
    <t>Levert i annen fraksjon</t>
  </si>
  <si>
    <t>Store mengder på lager</t>
  </si>
  <si>
    <t>Uoversiktlig lagring</t>
  </si>
  <si>
    <t>Hyppige leveringer</t>
  </si>
  <si>
    <t>Lagring av avfalls oljer</t>
  </si>
  <si>
    <t>Påkjørt</t>
  </si>
  <si>
    <t>Forurensnings av grunn og/eller vann</t>
  </si>
  <si>
    <t>Veltet</t>
  </si>
  <si>
    <t>Lagring av drivstoff fra bilsanering</t>
  </si>
  <si>
    <t>Lagring av lysstoffrør</t>
  </si>
  <si>
    <t>Knusing av lysstoffrør</t>
  </si>
  <si>
    <t>Utslipp til luft</t>
  </si>
  <si>
    <t>Inn og utveiing</t>
  </si>
  <si>
    <t>Bilen stod ikke korrekt på vekt</t>
  </si>
  <si>
    <t>Sjåfør ble veid med og ikke ut</t>
  </si>
  <si>
    <t>SOP 1-1-2 inn og utveiing</t>
  </si>
  <si>
    <t>Overskridelse av tillatelse</t>
  </si>
  <si>
    <t>Ikke kontroll på megnder på område</t>
  </si>
  <si>
    <t>Journal for farlig avfall</t>
  </si>
  <si>
    <t>RISIKOVUDERING - Beredskap pandemi</t>
  </si>
  <si>
    <t>Mottak og vekt</t>
  </si>
  <si>
    <t>Risikovurdering for arbeidet som blir utført ved mottakskontroll og vekt administrering</t>
  </si>
  <si>
    <t>Kontroll</t>
  </si>
  <si>
    <t>Pandemi utbrudd</t>
  </si>
  <si>
    <t>Både Metallco Stene og Stene Stål Gjenvinning må stenge ned pga smitte</t>
  </si>
  <si>
    <t>Mange nærkontakter på tvers av bedriftene</t>
  </si>
  <si>
    <t>EPL 1-6-1 Renggjøring</t>
  </si>
  <si>
    <t>Kontroll ledelse, egenkontroll</t>
  </si>
  <si>
    <t>Utforme rutiner for å ta over driften på tvers</t>
  </si>
  <si>
    <t>EPL 1-6-2 Vask av hender</t>
  </si>
  <si>
    <t>EPL 1-6-3 desinfeksjon i maskiner og biler</t>
  </si>
  <si>
    <t>EPL 1-6-4 sjåfører som passerer grenser</t>
  </si>
  <si>
    <t>EPL 1-6-5 Dokument overtagelse</t>
  </si>
  <si>
    <t>Holde avstand til hverandres arbeidere (min 2 meter)</t>
  </si>
  <si>
    <t>Stene Stål avventer innflytting til felles vektbygg til seinere tid</t>
  </si>
  <si>
    <t>Smitte ved berøring av kontakt flater</t>
  </si>
  <si>
    <t>Håndtak som er berørt av en med smitte</t>
  </si>
  <si>
    <t>Påminnelse allmenn møte. Kontroll av ledelse</t>
  </si>
  <si>
    <t>Dele bedriften i mindre grupper, pause ulikt</t>
  </si>
  <si>
    <t>Dørhåndtak som er berørt av en med smitte</t>
  </si>
  <si>
    <t>Bestilt ekstra vasing av eksternt firma (2 dager ukentlig)</t>
  </si>
  <si>
    <t>Sette opp ekstra pause brakke</t>
  </si>
  <si>
    <t>Benker som er berørt av en med smitte</t>
  </si>
  <si>
    <t>Samarbeid med Metallco Stene om drift ved utbrudd</t>
  </si>
  <si>
    <t>Flere berører samme mat</t>
  </si>
  <si>
    <t>Alle har med egen matpakke</t>
  </si>
  <si>
    <t>Andre kontakt flater som er berørt av en med smitte</t>
  </si>
  <si>
    <t>Smitte ved nærkontakt eksterne sjåfører</t>
  </si>
  <si>
    <t>Ekstern sjåfør overholder ikke smittevernsreglene</t>
  </si>
  <si>
    <t>Sette opp pleksiglass ved vekt kontor bygg</t>
  </si>
  <si>
    <t>Ekstern sjåfør har smitte, men ikke symtomer</t>
  </si>
  <si>
    <t>Stenge vektkontoret for alle eksterne sjåfører</t>
  </si>
  <si>
    <t>Smitte på dokumenter som følger lasten</t>
  </si>
  <si>
    <t>Ekstern sjåfør tar på kontaktflater</t>
  </si>
  <si>
    <t>Holde avstand til eksterne (min 2 meter)</t>
  </si>
  <si>
    <t>Smitte ved nærkontakt interne sjåfører, ansatte</t>
  </si>
  <si>
    <t>Intern sjåfør/sansatt har møtt på jobb med symtomer</t>
  </si>
  <si>
    <t>Egenkontroll</t>
  </si>
  <si>
    <t>Intern sjåfør/sansatt har blitt smittet uten symtomer</t>
  </si>
  <si>
    <t>Intern sjåfør/ansatt har hvert i nærkontakt med en med smitte</t>
  </si>
  <si>
    <t>Holde avstand hos kunder og leverandører</t>
  </si>
  <si>
    <t>Smitte ved nærkontakt eksterne personer</t>
  </si>
  <si>
    <t>Kjøp og salg kunder ferdes på området</t>
  </si>
  <si>
    <t>Smitte fra selgere</t>
  </si>
  <si>
    <t>Smitte fra møteer</t>
  </si>
  <si>
    <t>Avholde digitale møter</t>
  </si>
  <si>
    <t>Smitte fra personer som leverer kassert kjøretøy</t>
  </si>
  <si>
    <t>Smitte ved nærkontakt fritid</t>
  </si>
  <si>
    <t>Ansatte reiser mye rundt på fritiden</t>
  </si>
  <si>
    <t>Alle oppfordres til å følge smittevernsretningslinjene</t>
  </si>
  <si>
    <t>Ingen</t>
  </si>
  <si>
    <t>Ansatte følger ikke smittverns anbefalinger</t>
  </si>
  <si>
    <t>Alle oppfordres til å unngå unødvendige nærkontakter</t>
  </si>
  <si>
    <t>Ansatte har deltatt på større arrgementer</t>
  </si>
  <si>
    <t>Flere prosedyrer for å sikre videre smitte</t>
  </si>
  <si>
    <t>Ansatte har hvert på andre utsatte plasser/steder</t>
  </si>
  <si>
    <t>Beredskap</t>
  </si>
  <si>
    <t>Gjøre beredskaps vurderingen bedre (Mtp industrivern)</t>
  </si>
  <si>
    <t>G</t>
  </si>
  <si>
    <t>Ukentlig vedlikeholdssystem</t>
  </si>
  <si>
    <t>Ledelse</t>
  </si>
  <si>
    <t>Beredskapsplan med egne prosedyrer</t>
  </si>
  <si>
    <t>Revisjon</t>
  </si>
  <si>
    <t>Støykartlegging, støyskjerm</t>
  </si>
  <si>
    <t>Barriere</t>
  </si>
  <si>
    <t>Prøvetakingsprogram</t>
  </si>
  <si>
    <t>Fast dekket tilknyttet oljeutskiller og sandfang</t>
  </si>
  <si>
    <t>Isolert plassering</t>
  </si>
  <si>
    <t>Ansvarlig person</t>
  </si>
  <si>
    <t>Kunden får betalt feil/faktureres feil</t>
  </si>
  <si>
    <t>Vekt ikke kalibrert</t>
  </si>
  <si>
    <t>Årlig kalibrering av vekt</t>
  </si>
  <si>
    <t>Vektkontor kalibrer vekt daglig med egne kjøretøy</t>
  </si>
  <si>
    <t>Sjekk av kasser før lasting</t>
  </si>
  <si>
    <t>SOP levering av jernskrap til Titan</t>
  </si>
  <si>
    <t>Truck med vekt, mindre vekt ute</t>
  </si>
  <si>
    <t>Kart/prosedyrer over jern og metall typer</t>
  </si>
  <si>
    <t>Plan for område, kortsiktig og langsiktig</t>
  </si>
  <si>
    <t>Tomgangkjøring</t>
  </si>
  <si>
    <t>Venting på vekt</t>
  </si>
  <si>
    <t>Feil kjøring</t>
  </si>
  <si>
    <t>Innveeing av feil varer</t>
  </si>
  <si>
    <t>Ikke skrevet transport papir</t>
  </si>
  <si>
    <t>Feil skrevet transport papir</t>
  </si>
  <si>
    <t>Tilstedeværelse driftskontor</t>
  </si>
  <si>
    <t>Opplæring sjåfærer</t>
  </si>
  <si>
    <t>SOP dokumenter transport</t>
  </si>
  <si>
    <t>SOP/EPL hørselvern</t>
  </si>
  <si>
    <t>Støy fra presse</t>
  </si>
  <si>
    <t>Støy i skjermveggen</t>
  </si>
  <si>
    <t>Automatisk låsing av porter, kamera</t>
  </si>
  <si>
    <t>Hørselvern</t>
  </si>
  <si>
    <t>Rutine for påkobling av svettlapp etter kniv bytte</t>
  </si>
  <si>
    <t>Barreire</t>
  </si>
  <si>
    <t>Sprut av gløder</t>
  </si>
  <si>
    <t>Slukningsutstyr</t>
  </si>
  <si>
    <t>Vedlikehold og reperasjoner av gjenvinnings og arbeids maskiner</t>
  </si>
  <si>
    <t>Egen terminal for å ta på sikkerhets nett</t>
  </si>
  <si>
    <t>Revidere risikovurdering EL-sikkerhet og kjemiske stoffer</t>
  </si>
  <si>
    <t>Δ%</t>
  </si>
  <si>
    <t>ny</t>
  </si>
  <si>
    <t>EPL lagring av bly batterier</t>
  </si>
  <si>
    <t>Miljørevisjon</t>
  </si>
  <si>
    <t>LG</t>
  </si>
  <si>
    <t>EPL 5-2-7 Absorberende masser</t>
  </si>
  <si>
    <t>Stor buffer i tillatelse</t>
  </si>
  <si>
    <t>EPL 5-2-5 Lagring av blybatterier</t>
  </si>
  <si>
    <t>EPL 5-2-6 Lagring av avfallsoljer</t>
  </si>
  <si>
    <t>SOP 1-2-1 Mottakskontroll av varer</t>
  </si>
  <si>
    <t>EPL 5-2-8 Lagring av drivstoff fra bil</t>
  </si>
  <si>
    <t>EPL 5-2-4 Lagring av lystoffrør</t>
  </si>
  <si>
    <t>SOP 1-5-2 Prøvetaging av vann</t>
  </si>
  <si>
    <t>Lagring av EE-avfall</t>
  </si>
  <si>
    <t>Lagres uten klimavern</t>
  </si>
  <si>
    <t>Avfallet er knust</t>
  </si>
  <si>
    <t>Avfallet blir kjørt på/over</t>
  </si>
  <si>
    <t>Fast lagringsted</t>
  </si>
  <si>
    <t>Merking bur og containere</t>
  </si>
  <si>
    <t>Levering av klasse I jernskrap</t>
  </si>
  <si>
    <t>Jernskrapet inneholder tettebeholdere</t>
  </si>
  <si>
    <t>Jernskrapet inneholder fett og oljer</t>
  </si>
  <si>
    <t>Jernskrapet inneholder stein, grus, trevirke</t>
  </si>
  <si>
    <t>SOP 2-3-8 Levering av kl I jernskrap (Ulefoss og Furnes)</t>
  </si>
  <si>
    <t>Operatør kjenner ikke leverings avtalen</t>
  </si>
  <si>
    <t>Mørkt, vansklig å se varer</t>
  </si>
  <si>
    <t>Ferdigvare er ikke sortert tilstrekkelig</t>
  </si>
  <si>
    <t>Område har lyskastere</t>
  </si>
  <si>
    <t>Faste operatører gjennomfører arbeide</t>
  </si>
  <si>
    <t>Kvalitetrevisjon</t>
  </si>
  <si>
    <t>Seminar operatør - operatør med smelteverk.</t>
  </si>
  <si>
    <t>Vernerunde avfallslager</t>
  </si>
  <si>
    <t>Søknad om større grenser</t>
  </si>
  <si>
    <t>Overskridelse av årlige mengder</t>
  </si>
  <si>
    <t>Ikke god nok kapasitet på sanering</t>
  </si>
  <si>
    <t>Ingen sikker nedstrømsløsning</t>
  </si>
  <si>
    <t>Utregnet kapasitet på 7000 biler årlig</t>
  </si>
  <si>
    <t>Samlokalisert med shredder som er delt eid</t>
  </si>
  <si>
    <t>Utslipp av søv</t>
  </si>
  <si>
    <t>Mye trafikk inn og ut av anlegget</t>
  </si>
  <si>
    <t>Lokkalisert på et industriområde</t>
  </si>
  <si>
    <t>Støyskjerm mot kråkerøy</t>
  </si>
  <si>
    <t>Få grense uten årlig krav</t>
  </si>
  <si>
    <t>Utslipp til vann</t>
  </si>
  <si>
    <t>Avrenninger fra usanerte kjøretøy</t>
  </si>
  <si>
    <t>Sandfang</t>
  </si>
  <si>
    <t>Oljeutskiller</t>
  </si>
  <si>
    <t>Sanering av kasserte kjøretøy</t>
  </si>
  <si>
    <t>Utslipp av olje og væsker</t>
  </si>
  <si>
    <t>Lukket anlegg</t>
  </si>
  <si>
    <t>Utendørs sanering</t>
  </si>
  <si>
    <t>Støv fra sanerings arbeidet</t>
  </si>
  <si>
    <t>Arbeidsmaskiner (truck/teleskop)</t>
  </si>
  <si>
    <t>Utendørs håndtering</t>
  </si>
  <si>
    <t>Bruk av arbeidsmaskiner</t>
  </si>
  <si>
    <t>Avrenning av miljøgifter</t>
  </si>
  <si>
    <t>Oppsop, støv med forurensninger</t>
  </si>
  <si>
    <t>Rengjøring ved rotasjon av saneringsboks</t>
  </si>
  <si>
    <t>Lekkasje av batterisyre</t>
  </si>
  <si>
    <t>Søl ved tapping av olje</t>
  </si>
  <si>
    <t>Miljrevisjon</t>
  </si>
  <si>
    <t>Søl ved tapping av kjølemdium</t>
  </si>
  <si>
    <t>Søl ved tapping av bremsevæske</t>
  </si>
  <si>
    <t>Søl ved tapping av drivstoff</t>
  </si>
  <si>
    <t>Søl ved tapping av vindusvæske</t>
  </si>
  <si>
    <t>Lekkasje ved tapping av aircon.</t>
  </si>
  <si>
    <t>Godkjent tappingsutstyr</t>
  </si>
  <si>
    <t>Lagring av farlig- og EE avfall</t>
  </si>
  <si>
    <t>Lagring av sanerte kjøretøy</t>
  </si>
  <si>
    <t>Rester av oljer og væsker i kjøretøy</t>
  </si>
  <si>
    <t>Kjøretøy ikke sanert</t>
  </si>
  <si>
    <t>Rester etter sanering</t>
  </si>
  <si>
    <t>Ikke kontroll på mengder på område</t>
  </si>
  <si>
    <t>Direkte levering når kjøretøy er sanert</t>
  </si>
  <si>
    <t>Direkte levering når kjøretøyet er sanert</t>
  </si>
  <si>
    <t>Ingen lagring av sanerte kjøretøy på anlegget</t>
  </si>
  <si>
    <t>Lagring av usanerte kjøretøy</t>
  </si>
  <si>
    <t>Lekkasje fra oljer og væsker</t>
  </si>
  <si>
    <t>SOP 1-2-4 Mottakskontroll av kasserte kjøretøy</t>
  </si>
  <si>
    <t>Prøvetaging</t>
  </si>
  <si>
    <t>Lekkasje av AC</t>
  </si>
  <si>
    <t>Egen binge for lagring av kasserte kjøretøy</t>
  </si>
  <si>
    <t>Maks grense på to i høyden</t>
  </si>
  <si>
    <t>Ingen kontroll av mengder på anleget</t>
  </si>
  <si>
    <t>Kontinuerlig sanering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</si>
</sst>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/>
    <xf numFmtId="49" fontId="0" fillId="0" borderId="0" xfId="0" applyNumberFormat="1"/>
    <xf numFmtId="0" fontId="0" fillId="0" borderId="11" xfId="0" applyBorder="1"/>
    <xf numFmtId="0" fontId="0" fillId="0" borderId="11" xfId="0" applyFill="1" applyBorder="1"/>
    <xf numFmtId="0" fontId="0" fillId="0" borderId="18" xfId="0" applyBorder="1"/>
    <xf numFmtId="0" fontId="0" fillId="0" borderId="0" xfId="0" applyAlignment="1">
      <alignment horizontal="center"/>
    </xf>
    <xf numFmtId="49" fontId="0" fillId="0" borderId="11" xfId="0" applyNumberFormat="1" applyBorder="1"/>
    <xf numFmtId="164" fontId="0" fillId="0" borderId="0" xfId="0" applyNumberFormat="1"/>
    <xf numFmtId="0" fontId="0" fillId="0" borderId="50" xfId="0" applyBorder="1" applyAlignment="1">
      <alignment vertical="center" wrapText="1"/>
    </xf>
    <xf numFmtId="0" fontId="3" fillId="0" borderId="0" xfId="0" applyFont="1"/>
    <xf numFmtId="0" fontId="3" fillId="3" borderId="1" xfId="0" applyFont="1" applyFill="1" applyBorder="1"/>
    <xf numFmtId="49" fontId="3" fillId="3" borderId="24" xfId="0" applyNumberFormat="1" applyFont="1" applyFill="1" applyBorder="1"/>
    <xf numFmtId="0" fontId="3" fillId="3" borderId="12" xfId="0" applyFont="1" applyFill="1" applyBorder="1"/>
    <xf numFmtId="0" fontId="3" fillId="3" borderId="33" xfId="0" applyFont="1" applyFill="1" applyBorder="1"/>
    <xf numFmtId="0" fontId="3" fillId="3" borderId="41" xfId="0" applyFont="1" applyFill="1" applyBorder="1"/>
    <xf numFmtId="49" fontId="3" fillId="0" borderId="25" xfId="0" applyNumberFormat="1" applyFont="1" applyBorder="1"/>
    <xf numFmtId="0" fontId="3" fillId="0" borderId="15" xfId="0" applyFont="1" applyBorder="1"/>
    <xf numFmtId="0" fontId="3" fillId="0" borderId="34" xfId="0" applyFont="1" applyBorder="1"/>
    <xf numFmtId="0" fontId="3" fillId="6" borderId="29" xfId="0" applyFont="1" applyFill="1" applyBorder="1"/>
    <xf numFmtId="0" fontId="3" fillId="0" borderId="51" xfId="0" applyFont="1" applyFill="1" applyBorder="1"/>
    <xf numFmtId="49" fontId="3" fillId="0" borderId="26" xfId="0" applyNumberFormat="1" applyFont="1" applyBorder="1"/>
    <xf numFmtId="0" fontId="3" fillId="0" borderId="11" xfId="0" applyFont="1" applyBorder="1"/>
    <xf numFmtId="0" fontId="3" fillId="0" borderId="35" xfId="0" applyFont="1" applyBorder="1"/>
    <xf numFmtId="0" fontId="3" fillId="6" borderId="30" xfId="0" applyFont="1" applyFill="1" applyBorder="1"/>
    <xf numFmtId="0" fontId="3" fillId="0" borderId="52" xfId="0" applyFont="1" applyFill="1" applyBorder="1"/>
    <xf numFmtId="0" fontId="3" fillId="8" borderId="30" xfId="0" applyFont="1" applyFill="1" applyBorder="1"/>
    <xf numFmtId="0" fontId="3" fillId="0" borderId="15" xfId="0" applyFont="1" applyFill="1" applyBorder="1"/>
    <xf numFmtId="49" fontId="3" fillId="0" borderId="28" xfId="0" applyNumberFormat="1" applyFont="1" applyBorder="1"/>
    <xf numFmtId="0" fontId="3" fillId="0" borderId="11" xfId="0" applyFont="1" applyFill="1" applyBorder="1"/>
    <xf numFmtId="0" fontId="4" fillId="0" borderId="0" xfId="0" applyFont="1" applyFill="1"/>
    <xf numFmtId="0" fontId="0" fillId="3" borderId="41" xfId="0" applyFill="1" applyBorder="1"/>
    <xf numFmtId="49" fontId="0" fillId="3" borderId="57" xfId="0" applyNumberFormat="1" applyFill="1" applyBorder="1"/>
    <xf numFmtId="0" fontId="0" fillId="3" borderId="58" xfId="0" applyFill="1" applyBorder="1"/>
    <xf numFmtId="0" fontId="0" fillId="3" borderId="59" xfId="0" applyFill="1" applyBorder="1"/>
    <xf numFmtId="49" fontId="0" fillId="0" borderId="18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14" fontId="0" fillId="0" borderId="0" xfId="0" applyNumberFormat="1"/>
    <xf numFmtId="164" fontId="3" fillId="0" borderId="0" xfId="0" applyNumberFormat="1" applyFont="1"/>
    <xf numFmtId="0" fontId="3" fillId="3" borderId="2" xfId="0" applyFont="1" applyFill="1" applyBorder="1"/>
    <xf numFmtId="0" fontId="3" fillId="0" borderId="20" xfId="0" applyFont="1" applyBorder="1"/>
    <xf numFmtId="0" fontId="3" fillId="0" borderId="37" xfId="0" applyFont="1" applyBorder="1"/>
    <xf numFmtId="49" fontId="3" fillId="0" borderId="27" xfId="0" applyNumberFormat="1" applyFont="1" applyBorder="1"/>
    <xf numFmtId="0" fontId="3" fillId="0" borderId="18" xfId="0" applyFont="1" applyBorder="1"/>
    <xf numFmtId="0" fontId="3" fillId="0" borderId="36" xfId="0" applyFont="1" applyBorder="1"/>
    <xf numFmtId="0" fontId="3" fillId="8" borderId="31" xfId="0" applyFont="1" applyFill="1" applyBorder="1"/>
    <xf numFmtId="0" fontId="3" fillId="6" borderId="32" xfId="0" applyFont="1" applyFill="1" applyBorder="1"/>
    <xf numFmtId="0" fontId="3" fillId="3" borderId="62" xfId="0" applyFont="1" applyFill="1" applyBorder="1"/>
    <xf numFmtId="0" fontId="3" fillId="6" borderId="51" xfId="0" applyFont="1" applyFill="1" applyBorder="1"/>
    <xf numFmtId="0" fontId="3" fillId="3" borderId="13" xfId="0" applyFont="1" applyFill="1" applyBorder="1"/>
    <xf numFmtId="0" fontId="3" fillId="0" borderId="55" xfId="0" applyFont="1" applyFill="1" applyBorder="1"/>
    <xf numFmtId="0" fontId="3" fillId="7" borderId="55" xfId="0" applyFont="1" applyFill="1" applyBorder="1"/>
    <xf numFmtId="0" fontId="3" fillId="0" borderId="61" xfId="0" applyFont="1" applyFill="1" applyBorder="1"/>
    <xf numFmtId="0" fontId="3" fillId="7" borderId="22" xfId="0" applyFont="1" applyFill="1" applyBorder="1"/>
    <xf numFmtId="0" fontId="3" fillId="8" borderId="29" xfId="0" applyFont="1" applyFill="1" applyBorder="1"/>
    <xf numFmtId="0" fontId="3" fillId="6" borderId="55" xfId="0" applyFont="1" applyFill="1" applyBorder="1"/>
    <xf numFmtId="0" fontId="3" fillId="0" borderId="54" xfId="0" applyFont="1" applyFill="1" applyBorder="1"/>
    <xf numFmtId="0" fontId="3" fillId="6" borderId="8" xfId="0" applyFont="1" applyFill="1" applyBorder="1"/>
    <xf numFmtId="0" fontId="3" fillId="0" borderId="0" xfId="0" applyFont="1" applyAlignment="1">
      <alignment horizontal="left" vertical="top" wrapText="1"/>
    </xf>
    <xf numFmtId="0" fontId="3" fillId="4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/>
    </xf>
    <xf numFmtId="0" fontId="3" fillId="3" borderId="58" xfId="0" applyFont="1" applyFill="1" applyBorder="1"/>
    <xf numFmtId="0" fontId="3" fillId="3" borderId="59" xfId="0" applyFont="1" applyFill="1" applyBorder="1"/>
    <xf numFmtId="0" fontId="3" fillId="3" borderId="5" xfId="0" applyFont="1" applyFill="1" applyBorder="1"/>
    <xf numFmtId="0" fontId="3" fillId="3" borderId="63" xfId="0" applyFont="1" applyFill="1" applyBorder="1"/>
    <xf numFmtId="0" fontId="3" fillId="3" borderId="0" xfId="0" applyFont="1" applyFill="1" applyBorder="1"/>
    <xf numFmtId="0" fontId="3" fillId="3" borderId="50" xfId="0" applyFont="1" applyFill="1" applyBorder="1"/>
    <xf numFmtId="0" fontId="3" fillId="0" borderId="20" xfId="0" applyFont="1" applyFill="1" applyBorder="1"/>
    <xf numFmtId="0" fontId="3" fillId="0" borderId="18" xfId="0" applyFont="1" applyFill="1" applyBorder="1"/>
    <xf numFmtId="0" fontId="3" fillId="0" borderId="0" xfId="0" applyFont="1" applyFill="1" applyBorder="1"/>
    <xf numFmtId="0" fontId="3" fillId="0" borderId="11" xfId="0" applyFont="1" applyBorder="1" applyAlignment="1">
      <alignment vertical="center"/>
    </xf>
    <xf numFmtId="0" fontId="3" fillId="6" borderId="0" xfId="0" applyFont="1" applyFill="1" applyBorder="1"/>
    <xf numFmtId="0" fontId="3" fillId="8" borderId="65" xfId="0" applyFont="1" applyFill="1" applyBorder="1" applyAlignment="1">
      <alignment horizontal="center" vertical="center"/>
    </xf>
    <xf numFmtId="2" fontId="0" fillId="0" borderId="11" xfId="0" applyNumberFormat="1" applyBorder="1"/>
    <xf numFmtId="9" fontId="0" fillId="0" borderId="17" xfId="1" applyFont="1" applyBorder="1"/>
    <xf numFmtId="0" fontId="0" fillId="0" borderId="26" xfId="0" applyBorder="1"/>
    <xf numFmtId="0" fontId="0" fillId="0" borderId="40" xfId="0" applyBorder="1"/>
    <xf numFmtId="0" fontId="0" fillId="0" borderId="43" xfId="0" applyBorder="1"/>
    <xf numFmtId="2" fontId="0" fillId="0" borderId="43" xfId="0" applyNumberFormat="1" applyBorder="1"/>
    <xf numFmtId="9" fontId="0" fillId="0" borderId="44" xfId="1" applyFont="1" applyBorder="1"/>
    <xf numFmtId="0" fontId="5" fillId="0" borderId="69" xfId="0" applyFont="1" applyBorder="1"/>
    <xf numFmtId="0" fontId="5" fillId="0" borderId="70" xfId="0" applyFont="1" applyBorder="1"/>
    <xf numFmtId="2" fontId="5" fillId="0" borderId="70" xfId="0" applyNumberFormat="1" applyFont="1" applyBorder="1"/>
    <xf numFmtId="9" fontId="5" fillId="0" borderId="71" xfId="1" applyFont="1" applyBorder="1"/>
    <xf numFmtId="0" fontId="3" fillId="0" borderId="1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0" fillId="6" borderId="11" xfId="0" applyFill="1" applyBorder="1"/>
    <xf numFmtId="0" fontId="0" fillId="12" borderId="11" xfId="0" applyFill="1" applyBorder="1"/>
    <xf numFmtId="49" fontId="0" fillId="12" borderId="11" xfId="0" applyNumberFormat="1" applyFill="1" applyBorder="1"/>
    <xf numFmtId="0" fontId="0" fillId="0" borderId="0" xfId="0" applyBorder="1"/>
    <xf numFmtId="0" fontId="0" fillId="12" borderId="0" xfId="0" applyFill="1" applyBorder="1" applyAlignment="1"/>
    <xf numFmtId="0" fontId="0" fillId="7" borderId="11" xfId="0" applyFill="1" applyBorder="1"/>
    <xf numFmtId="49" fontId="0" fillId="0" borderId="11" xfId="0" applyNumberFormat="1" applyFill="1" applyBorder="1"/>
    <xf numFmtId="0" fontId="0" fillId="12" borderId="45" xfId="0" applyFill="1" applyBorder="1"/>
    <xf numFmtId="49" fontId="0" fillId="12" borderId="15" xfId="0" applyNumberFormat="1" applyFill="1" applyBorder="1"/>
    <xf numFmtId="0" fontId="0" fillId="12" borderId="15" xfId="0" applyFill="1" applyBorder="1"/>
    <xf numFmtId="0" fontId="0" fillId="7" borderId="15" xfId="0" applyFill="1" applyBorder="1"/>
    <xf numFmtId="0" fontId="0" fillId="12" borderId="46" xfId="0" applyFill="1" applyBorder="1"/>
    <xf numFmtId="0" fontId="0" fillId="0" borderId="46" xfId="0" applyBorder="1" applyAlignment="1">
      <alignment vertical="center" wrapText="1"/>
    </xf>
    <xf numFmtId="0" fontId="0" fillId="0" borderId="46" xfId="0" applyFill="1" applyBorder="1" applyAlignment="1">
      <alignment vertical="center" wrapText="1"/>
    </xf>
    <xf numFmtId="0" fontId="0" fillId="12" borderId="46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0" fillId="6" borderId="18" xfId="0" applyFill="1" applyBorder="1"/>
    <xf numFmtId="0" fontId="3" fillId="0" borderId="65" xfId="0" applyFont="1" applyFill="1" applyBorder="1" applyAlignment="1">
      <alignment horizontal="center" vertical="center"/>
    </xf>
    <xf numFmtId="0" fontId="0" fillId="0" borderId="0" xfId="0" applyFill="1"/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46" xfId="0" applyBorder="1"/>
    <xf numFmtId="0" fontId="0" fillId="0" borderId="17" xfId="0" applyBorder="1"/>
    <xf numFmtId="0" fontId="0" fillId="0" borderId="44" xfId="0" applyBorder="1"/>
    <xf numFmtId="2" fontId="0" fillId="12" borderId="11" xfId="0" applyNumberFormat="1" applyFill="1" applyBorder="1"/>
    <xf numFmtId="0" fontId="0" fillId="0" borderId="48" xfId="0" applyBorder="1"/>
    <xf numFmtId="0" fontId="0" fillId="0" borderId="20" xfId="0" applyBorder="1"/>
    <xf numFmtId="2" fontId="0" fillId="0" borderId="20" xfId="0" applyNumberFormat="1" applyBorder="1"/>
    <xf numFmtId="0" fontId="0" fillId="0" borderId="21" xfId="0" applyBorder="1"/>
    <xf numFmtId="0" fontId="0" fillId="21" borderId="64" xfId="0" applyFill="1" applyBorder="1"/>
    <xf numFmtId="0" fontId="0" fillId="21" borderId="49" xfId="0" applyFill="1" applyBorder="1"/>
    <xf numFmtId="2" fontId="0" fillId="21" borderId="49" xfId="0" applyNumberFormat="1" applyFill="1" applyBorder="1"/>
    <xf numFmtId="0" fontId="0" fillId="21" borderId="65" xfId="0" applyFill="1" applyBorder="1"/>
    <xf numFmtId="0" fontId="0" fillId="14" borderId="62" xfId="0" applyFill="1" applyBorder="1"/>
    <xf numFmtId="0" fontId="0" fillId="14" borderId="12" xfId="0" applyFill="1" applyBorder="1"/>
    <xf numFmtId="0" fontId="3" fillId="3" borderId="6" xfId="0" applyFont="1" applyFill="1" applyBorder="1"/>
    <xf numFmtId="0" fontId="3" fillId="0" borderId="62" xfId="0" applyFont="1" applyBorder="1" applyAlignment="1">
      <alignment horizontal="center" vertical="center"/>
    </xf>
    <xf numFmtId="0" fontId="3" fillId="3" borderId="60" xfId="0" applyFont="1" applyFill="1" applyBorder="1"/>
    <xf numFmtId="0" fontId="3" fillId="0" borderId="15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11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8" borderId="0" xfId="0" applyFont="1" applyFill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26" borderId="24" xfId="0" applyFill="1" applyBorder="1"/>
    <xf numFmtId="0" fontId="0" fillId="26" borderId="12" xfId="0" applyFill="1" applyBorder="1"/>
    <xf numFmtId="0" fontId="0" fillId="26" borderId="13" xfId="0" quotePrefix="1" applyFill="1" applyBorder="1"/>
    <xf numFmtId="0" fontId="0" fillId="26" borderId="42" xfId="0" applyFill="1" applyBorder="1"/>
    <xf numFmtId="0" fontId="0" fillId="26" borderId="30" xfId="0" applyFill="1" applyBorder="1"/>
    <xf numFmtId="0" fontId="5" fillId="26" borderId="68" xfId="0" applyFont="1" applyFill="1" applyBorder="1"/>
    <xf numFmtId="0" fontId="5" fillId="26" borderId="1" xfId="0" applyFont="1" applyFill="1" applyBorder="1"/>
    <xf numFmtId="0" fontId="0" fillId="14" borderId="0" xfId="0" applyFill="1" applyBorder="1"/>
    <xf numFmtId="0" fontId="3" fillId="0" borderId="66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5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46" xfId="0" quotePrefix="1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 wrapText="1"/>
    </xf>
    <xf numFmtId="0" fontId="3" fillId="9" borderId="57" xfId="0" applyFont="1" applyFill="1" applyBorder="1" applyAlignment="1">
      <alignment horizontal="center"/>
    </xf>
    <xf numFmtId="0" fontId="0" fillId="9" borderId="5" xfId="0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5" fontId="10" fillId="0" borderId="0" xfId="0" applyNumberFormat="1" applyFont="1"/>
    <xf numFmtId="164" fontId="10" fillId="0" borderId="0" xfId="0" applyNumberFormat="1" applyFont="1"/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0" fillId="9" borderId="5" xfId="0" applyFill="1" applyBorder="1" applyAlignment="1">
      <alignment horizontal="center" wrapText="1"/>
    </xf>
    <xf numFmtId="0" fontId="3" fillId="8" borderId="43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8" borderId="58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/>
    </xf>
    <xf numFmtId="0" fontId="3" fillId="9" borderId="53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 wrapText="1"/>
    </xf>
    <xf numFmtId="0" fontId="3" fillId="12" borderId="0" xfId="0" applyFont="1" applyFill="1"/>
    <xf numFmtId="0" fontId="0" fillId="12" borderId="0" xfId="0" applyFill="1"/>
    <xf numFmtId="165" fontId="10" fillId="12" borderId="0" xfId="0" applyNumberFormat="1" applyFont="1" applyFill="1"/>
    <xf numFmtId="164" fontId="10" fillId="12" borderId="0" xfId="0" applyNumberFormat="1" applyFont="1" applyFill="1"/>
    <xf numFmtId="0" fontId="3" fillId="9" borderId="12" xfId="0" applyFont="1" applyFill="1" applyBorder="1" applyAlignment="1">
      <alignment horizontal="center"/>
    </xf>
    <xf numFmtId="0" fontId="0" fillId="9" borderId="13" xfId="0" applyFill="1" applyBorder="1" applyAlignment="1">
      <alignment horizontal="center" wrapText="1"/>
    </xf>
    <xf numFmtId="0" fontId="3" fillId="0" borderId="5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12" borderId="0" xfId="0" applyFont="1" applyFill="1" applyAlignment="1">
      <alignment vertical="center" wrapText="1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12" borderId="15" xfId="0" applyFont="1" applyFill="1" applyBorder="1"/>
    <xf numFmtId="0" fontId="3" fillId="12" borderId="15" xfId="0" applyFont="1" applyFill="1" applyBorder="1" applyAlignment="1">
      <alignment horizontal="center"/>
    </xf>
    <xf numFmtId="0" fontId="3" fillId="12" borderId="15" xfId="0" applyFont="1" applyFill="1" applyBorder="1" applyAlignment="1">
      <alignment vertical="center"/>
    </xf>
    <xf numFmtId="0" fontId="0" fillId="12" borderId="16" xfId="0" applyFill="1" applyBorder="1" applyAlignment="1">
      <alignment horizontal="center" wrapText="1"/>
    </xf>
    <xf numFmtId="0" fontId="3" fillId="12" borderId="11" xfId="0" applyFont="1" applyFill="1" applyBorder="1"/>
    <xf numFmtId="0" fontId="3" fillId="12" borderId="11" xfId="0" applyFont="1" applyFill="1" applyBorder="1" applyAlignment="1">
      <alignment vertical="center"/>
    </xf>
    <xf numFmtId="0" fontId="3" fillId="12" borderId="11" xfId="0" applyFont="1" applyFill="1" applyBorder="1" applyAlignment="1">
      <alignment horizontal="left" vertical="center"/>
    </xf>
    <xf numFmtId="0" fontId="3" fillId="12" borderId="11" xfId="0" applyFont="1" applyFill="1" applyBorder="1" applyAlignment="1">
      <alignment horizontal="center"/>
    </xf>
    <xf numFmtId="0" fontId="3" fillId="12" borderId="15" xfId="0" applyFont="1" applyFill="1" applyBorder="1" applyAlignment="1">
      <alignment horizontal="left" vertical="center"/>
    </xf>
    <xf numFmtId="0" fontId="0" fillId="12" borderId="17" xfId="0" applyFill="1" applyBorder="1" applyAlignment="1">
      <alignment horizontal="center" wrapText="1"/>
    </xf>
    <xf numFmtId="0" fontId="3" fillId="12" borderId="20" xfId="0" applyFont="1" applyFill="1" applyBorder="1"/>
    <xf numFmtId="0" fontId="3" fillId="12" borderId="20" xfId="0" applyFont="1" applyFill="1" applyBorder="1" applyAlignment="1">
      <alignment vertical="center"/>
    </xf>
    <xf numFmtId="0" fontId="3" fillId="12" borderId="20" xfId="0" applyFont="1" applyFill="1" applyBorder="1" applyAlignment="1">
      <alignment horizontal="left" vertical="center"/>
    </xf>
    <xf numFmtId="0" fontId="3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 wrapText="1"/>
    </xf>
    <xf numFmtId="0" fontId="3" fillId="0" borderId="15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6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63" xfId="0" applyFont="1" applyBorder="1" applyAlignment="1">
      <alignment horizontal="left" vertical="center"/>
    </xf>
    <xf numFmtId="0" fontId="3" fillId="0" borderId="58" xfId="0" applyFont="1" applyBorder="1"/>
    <xf numFmtId="0" fontId="3" fillId="0" borderId="58" xfId="0" applyFont="1" applyFill="1" applyBorder="1"/>
    <xf numFmtId="0" fontId="3" fillId="0" borderId="58" xfId="0" applyFont="1" applyBorder="1" applyAlignment="1">
      <alignment horizontal="left" vertical="top" wrapText="1"/>
    </xf>
    <xf numFmtId="0" fontId="3" fillId="0" borderId="60" xfId="0" applyFont="1" applyBorder="1" applyAlignment="1">
      <alignment horizontal="left"/>
    </xf>
    <xf numFmtId="0" fontId="3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left"/>
    </xf>
    <xf numFmtId="0" fontId="3" fillId="0" borderId="21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9" xfId="0" quotePrefix="1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58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 wrapText="1"/>
    </xf>
    <xf numFmtId="0" fontId="3" fillId="3" borderId="60" xfId="0" applyFont="1" applyFill="1" applyBorder="1" applyAlignment="1"/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63" xfId="0" applyFont="1" applyBorder="1" applyAlignment="1">
      <alignment horizontal="center" vertical="center"/>
    </xf>
    <xf numFmtId="0" fontId="3" fillId="0" borderId="60" xfId="0" applyFont="1" applyBorder="1" applyAlignment="1">
      <alignment vertical="top" wrapText="1"/>
    </xf>
    <xf numFmtId="0" fontId="3" fillId="8" borderId="15" xfId="0" applyFont="1" applyFill="1" applyBorder="1" applyAlignment="1">
      <alignment vertical="center"/>
    </xf>
    <xf numFmtId="0" fontId="3" fillId="8" borderId="11" xfId="0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0" fontId="3" fillId="0" borderId="16" xfId="0" applyFont="1" applyBorder="1"/>
    <xf numFmtId="0" fontId="3" fillId="0" borderId="21" xfId="0" applyFont="1" applyBorder="1"/>
    <xf numFmtId="0" fontId="3" fillId="0" borderId="63" xfId="0" applyFont="1" applyFill="1" applyBorder="1" applyAlignment="1">
      <alignment horizontal="center" vertical="center"/>
    </xf>
    <xf numFmtId="0" fontId="3" fillId="0" borderId="60" xfId="0" applyFont="1" applyBorder="1"/>
    <xf numFmtId="0" fontId="3" fillId="0" borderId="17" xfId="0" applyFont="1" applyBorder="1"/>
    <xf numFmtId="0" fontId="0" fillId="0" borderId="16" xfId="0" applyBorder="1"/>
    <xf numFmtId="0" fontId="0" fillId="0" borderId="19" xfId="0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0" fillId="0" borderId="60" xfId="0" applyBorder="1"/>
    <xf numFmtId="0" fontId="0" fillId="0" borderId="43" xfId="0" applyFont="1" applyBorder="1" applyAlignment="1">
      <alignment horizontal="center" vertical="center"/>
    </xf>
    <xf numFmtId="49" fontId="0" fillId="0" borderId="63" xfId="0" applyNumberFormat="1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22" borderId="63" xfId="0" applyFill="1" applyBorder="1"/>
    <xf numFmtId="0" fontId="0" fillId="22" borderId="58" xfId="0" applyFill="1" applyBorder="1"/>
    <xf numFmtId="0" fontId="0" fillId="22" borderId="60" xfId="0" applyFill="1" applyBorder="1"/>
    <xf numFmtId="0" fontId="0" fillId="0" borderId="45" xfId="0" applyBorder="1"/>
    <xf numFmtId="0" fontId="0" fillId="0" borderId="15" xfId="0" applyBorder="1"/>
    <xf numFmtId="2" fontId="0" fillId="0" borderId="15" xfId="0" applyNumberFormat="1" applyBorder="1"/>
    <xf numFmtId="0" fontId="0" fillId="23" borderId="63" xfId="0" applyFill="1" applyBorder="1"/>
    <xf numFmtId="0" fontId="0" fillId="23" borderId="58" xfId="0" applyFill="1" applyBorder="1"/>
    <xf numFmtId="0" fontId="0" fillId="23" borderId="60" xfId="0" applyFill="1" applyBorder="1"/>
    <xf numFmtId="0" fontId="0" fillId="24" borderId="63" xfId="0" applyFill="1" applyBorder="1"/>
    <xf numFmtId="0" fontId="0" fillId="24" borderId="58" xfId="0" applyFill="1" applyBorder="1"/>
    <xf numFmtId="0" fontId="0" fillId="24" borderId="60" xfId="0" applyFill="1" applyBorder="1"/>
    <xf numFmtId="0" fontId="0" fillId="25" borderId="63" xfId="0" applyFill="1" applyBorder="1"/>
    <xf numFmtId="0" fontId="0" fillId="25" borderId="58" xfId="0" applyFill="1" applyBorder="1"/>
    <xf numFmtId="0" fontId="0" fillId="25" borderId="60" xfId="0" applyFill="1" applyBorder="1"/>
    <xf numFmtId="2" fontId="0" fillId="12" borderId="15" xfId="0" applyNumberFormat="1" applyFill="1" applyBorder="1"/>
    <xf numFmtId="0" fontId="0" fillId="22" borderId="60" xfId="0" applyFill="1" applyBorder="1" applyAlignment="1">
      <alignment horizontal="center"/>
    </xf>
    <xf numFmtId="9" fontId="0" fillId="0" borderId="16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21" xfId="1" applyFont="1" applyBorder="1" applyAlignment="1">
      <alignment horizontal="center"/>
    </xf>
    <xf numFmtId="9" fontId="0" fillId="14" borderId="12" xfId="1" applyFont="1" applyFill="1" applyBorder="1" applyAlignment="1">
      <alignment horizontal="center" vertical="center"/>
    </xf>
    <xf numFmtId="9" fontId="0" fillId="0" borderId="16" xfId="1" applyFont="1" applyBorder="1"/>
    <xf numFmtId="0" fontId="0" fillId="16" borderId="62" xfId="0" applyFill="1" applyBorder="1"/>
    <xf numFmtId="0" fontId="0" fillId="16" borderId="12" xfId="0" applyFill="1" applyBorder="1"/>
    <xf numFmtId="9" fontId="0" fillId="16" borderId="13" xfId="1" applyFont="1" applyFill="1" applyBorder="1"/>
    <xf numFmtId="0" fontId="0" fillId="23" borderId="63" xfId="0" applyFill="1" applyBorder="1" applyAlignment="1">
      <alignment horizontal="center"/>
    </xf>
    <xf numFmtId="0" fontId="0" fillId="18" borderId="62" xfId="0" applyFill="1" applyBorder="1"/>
    <xf numFmtId="2" fontId="0" fillId="18" borderId="12" xfId="0" applyNumberFormat="1" applyFill="1" applyBorder="1"/>
    <xf numFmtId="9" fontId="0" fillId="18" borderId="13" xfId="1" applyFont="1" applyFill="1" applyBorder="1"/>
    <xf numFmtId="0" fontId="0" fillId="0" borderId="21" xfId="0" applyBorder="1" applyAlignment="1">
      <alignment horizontal="center"/>
    </xf>
    <xf numFmtId="9" fontId="0" fillId="12" borderId="16" xfId="1" applyFont="1" applyFill="1" applyBorder="1"/>
    <xf numFmtId="9" fontId="0" fillId="12" borderId="17" xfId="1" applyFont="1" applyFill="1" applyBorder="1"/>
    <xf numFmtId="0" fontId="0" fillId="12" borderId="48" xfId="0" applyFill="1" applyBorder="1"/>
    <xf numFmtId="2" fontId="0" fillId="12" borderId="20" xfId="0" applyNumberFormat="1" applyFill="1" applyBorder="1"/>
    <xf numFmtId="0" fontId="0" fillId="12" borderId="20" xfId="0" applyFill="1" applyBorder="1"/>
    <xf numFmtId="0" fontId="0" fillId="12" borderId="21" xfId="0" applyFill="1" applyBorder="1" applyAlignment="1">
      <alignment horizontal="center"/>
    </xf>
    <xf numFmtId="0" fontId="0" fillId="20" borderId="62" xfId="0" applyFill="1" applyBorder="1"/>
    <xf numFmtId="2" fontId="0" fillId="20" borderId="12" xfId="0" applyNumberFormat="1" applyFill="1" applyBorder="1"/>
    <xf numFmtId="9" fontId="0" fillId="20" borderId="13" xfId="1" applyFont="1" applyFill="1" applyBorder="1"/>
    <xf numFmtId="2" fontId="0" fillId="0" borderId="0" xfId="0" applyNumberFormat="1"/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8" borderId="5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43" xfId="0" applyFont="1" applyBorder="1"/>
    <xf numFmtId="0" fontId="3" fillId="0" borderId="43" xfId="0" applyFont="1" applyBorder="1" applyAlignment="1">
      <alignment horizontal="center" vertical="center"/>
    </xf>
    <xf numFmtId="0" fontId="3" fillId="0" borderId="43" xfId="0" applyFont="1" applyFill="1" applyBorder="1"/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8" borderId="58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1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8" borderId="58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13" borderId="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 wrapText="1"/>
    </xf>
    <xf numFmtId="0" fontId="3" fillId="10" borderId="3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8" borderId="58" xfId="0" applyFont="1" applyFill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0" fontId="3" fillId="10" borderId="41" xfId="0" applyFont="1" applyFill="1" applyBorder="1" applyAlignment="1">
      <alignment horizontal="center" vertical="center" wrapText="1"/>
    </xf>
    <xf numFmtId="0" fontId="3" fillId="10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 wrapText="1"/>
    </xf>
    <xf numFmtId="0" fontId="3" fillId="10" borderId="54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0" fontId="3" fillId="12" borderId="45" xfId="0" applyFont="1" applyFill="1" applyBorder="1" applyAlignment="1">
      <alignment horizontal="center" vertical="center" wrapText="1"/>
    </xf>
    <xf numFmtId="0" fontId="3" fillId="12" borderId="46" xfId="0" applyFont="1" applyFill="1" applyBorder="1" applyAlignment="1">
      <alignment horizontal="center" vertical="center" wrapText="1"/>
    </xf>
    <xf numFmtId="0" fontId="3" fillId="12" borderId="4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12" borderId="63" xfId="0" applyFont="1" applyFill="1" applyBorder="1" applyAlignment="1">
      <alignment horizontal="center" vertical="center" wrapText="1"/>
    </xf>
    <xf numFmtId="0" fontId="3" fillId="12" borderId="73" xfId="0" applyFont="1" applyFill="1" applyBorder="1" applyAlignment="1">
      <alignment horizontal="center" vertical="center" wrapText="1"/>
    </xf>
    <xf numFmtId="0" fontId="3" fillId="12" borderId="51" xfId="0" applyFont="1" applyFill="1" applyBorder="1" applyAlignment="1">
      <alignment horizontal="center" vertical="center" wrapText="1"/>
    </xf>
    <xf numFmtId="0" fontId="3" fillId="12" borderId="52" xfId="0" applyFont="1" applyFill="1" applyBorder="1" applyAlignment="1">
      <alignment horizontal="center" vertical="center" wrapText="1"/>
    </xf>
    <xf numFmtId="0" fontId="3" fillId="12" borderId="61" xfId="0" applyFont="1" applyFill="1" applyBorder="1" applyAlignment="1">
      <alignment horizontal="center" vertical="center" wrapText="1"/>
    </xf>
    <xf numFmtId="0" fontId="3" fillId="12" borderId="29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8" borderId="60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11" borderId="51" xfId="0" applyFont="1" applyFill="1" applyBorder="1" applyAlignment="1">
      <alignment horizontal="center" vertical="center" wrapText="1"/>
    </xf>
    <xf numFmtId="0" fontId="3" fillId="11" borderId="52" xfId="0" applyFont="1" applyFill="1" applyBorder="1" applyAlignment="1">
      <alignment horizontal="center" vertical="center" wrapText="1"/>
    </xf>
    <xf numFmtId="0" fontId="3" fillId="11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5" borderId="5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12" borderId="45" xfId="0" applyFont="1" applyFill="1" applyBorder="1" applyAlignment="1">
      <alignment horizontal="center" vertical="center"/>
    </xf>
    <xf numFmtId="0" fontId="3" fillId="12" borderId="46" xfId="0" applyFont="1" applyFill="1" applyBorder="1" applyAlignment="1">
      <alignment horizontal="center" vertical="center"/>
    </xf>
    <xf numFmtId="0" fontId="3" fillId="12" borderId="48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11" borderId="5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8" borderId="4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49" fontId="0" fillId="0" borderId="45" xfId="0" applyNumberFormat="1" applyFont="1" applyBorder="1" applyAlignment="1">
      <alignment horizontal="center" vertical="center" wrapText="1"/>
    </xf>
    <xf numFmtId="49" fontId="0" fillId="0" borderId="48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9" fontId="0" fillId="0" borderId="45" xfId="0" applyNumberFormat="1" applyFont="1" applyBorder="1" applyAlignment="1">
      <alignment horizontal="center" vertical="center"/>
    </xf>
    <xf numFmtId="49" fontId="0" fillId="0" borderId="48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49" fontId="0" fillId="0" borderId="46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49" fontId="0" fillId="0" borderId="46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49" fontId="0" fillId="0" borderId="56" xfId="0" applyNumberFormat="1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49" fontId="0" fillId="0" borderId="47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7" fillId="12" borderId="0" xfId="0" applyFont="1" applyFill="1" applyAlignment="1">
      <alignment horizontal="left" vertical="top" wrapText="1"/>
    </xf>
    <xf numFmtId="0" fontId="8" fillId="1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3" fillId="13" borderId="41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57" xfId="0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12" borderId="11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1" xfId="0" applyBorder="1" applyAlignment="1">
      <alignment vertical="top"/>
    </xf>
    <xf numFmtId="0" fontId="0" fillId="0" borderId="17" xfId="0" applyBorder="1" applyAlignment="1">
      <alignment vertical="top"/>
    </xf>
    <xf numFmtId="0" fontId="1" fillId="0" borderId="0" xfId="0" applyFont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12" borderId="11" xfId="0" applyFill="1" applyBorder="1" applyAlignment="1">
      <alignment horizontal="center" vertical="top"/>
    </xf>
    <xf numFmtId="0" fontId="0" fillId="12" borderId="17" xfId="0" applyFill="1" applyBorder="1" applyAlignment="1">
      <alignment horizontal="center" vertical="top"/>
    </xf>
    <xf numFmtId="0" fontId="0" fillId="0" borderId="11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12" borderId="15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6" borderId="0" xfId="0" applyFill="1" applyBorder="1" applyAlignment="1">
      <alignment horizontal="center" vertical="top" wrapText="1"/>
    </xf>
    <xf numFmtId="0" fontId="0" fillId="8" borderId="2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</cellXfs>
  <cellStyles count="2">
    <cellStyle name="Normal" xfId="0" builtinId="0"/>
    <cellStyle name="Prosent" xfId="1" builtinId="5"/>
  </cellStyles>
  <dxfs count="10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Historikk!$B$31</c:f>
              <c:strCache>
                <c:ptCount val="1"/>
                <c:pt idx="0">
                  <c:v>Ytre miljø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Historikk!$C$30:$N$30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Historikk!$C$31:$N$31</c:f>
              <c:numCache>
                <c:formatCode>0.00</c:formatCode>
                <c:ptCount val="3"/>
                <c:pt idx="0">
                  <c:v>5.8</c:v>
                </c:pt>
                <c:pt idx="1">
                  <c:v>5.5111111111111111</c:v>
                </c:pt>
                <c:pt idx="2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8-493A-B308-BAF2A39A45F9}"/>
            </c:ext>
          </c:extLst>
        </c:ser>
        <c:ser>
          <c:idx val="1"/>
          <c:order val="1"/>
          <c:tx>
            <c:strRef>
              <c:f>Historikk!$B$32</c:f>
              <c:strCache>
                <c:ptCount val="1"/>
                <c:pt idx="0">
                  <c:v>Kvalitet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Historikk!$C$30:$N$30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Historikk!$C$32:$N$32</c:f>
              <c:numCache>
                <c:formatCode>0.00</c:formatCode>
                <c:ptCount val="3"/>
                <c:pt idx="0">
                  <c:v>5.5161290322580649</c:v>
                </c:pt>
                <c:pt idx="1">
                  <c:v>6.45</c:v>
                </c:pt>
                <c:pt idx="2">
                  <c:v>4.9210526315789478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8-493A-B308-BAF2A39A45F9}"/>
            </c:ext>
          </c:extLst>
        </c:ser>
        <c:ser>
          <c:idx val="2"/>
          <c:order val="2"/>
          <c:tx>
            <c:strRef>
              <c:f>Historikk!$B$33</c:f>
              <c:strCache>
                <c:ptCount val="1"/>
                <c:pt idx="0">
                  <c:v>HMS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Historikk!$C$30:$N$30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Historikk!$C$33:$N$33</c:f>
              <c:numCache>
                <c:formatCode>0.00</c:formatCode>
                <c:ptCount val="3"/>
                <c:pt idx="0">
                  <c:v>6.1242202729044841</c:v>
                </c:pt>
                <c:pt idx="1">
                  <c:v>5.95</c:v>
                </c:pt>
                <c:pt idx="2">
                  <c:v>4.5176470588235293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B8-493A-B308-BAF2A39A45F9}"/>
            </c:ext>
          </c:extLst>
        </c:ser>
        <c:ser>
          <c:idx val="3"/>
          <c:order val="3"/>
          <c:tx>
            <c:strRef>
              <c:f>Historikk!$B$34</c:f>
              <c:strCache>
                <c:ptCount val="1"/>
                <c:pt idx="0">
                  <c:v>El-sikkerhet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Historikk!$C$30:$N$30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Historikk!$C$34:$N$34</c:f>
              <c:numCache>
                <c:formatCode>0.00</c:formatCode>
                <c:ptCount val="3"/>
                <c:pt idx="0">
                  <c:v>5.2857142857142856</c:v>
                </c:pt>
                <c:pt idx="1">
                  <c:v>5.29</c:v>
                </c:pt>
                <c:pt idx="2">
                  <c:v>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B8-493A-B308-BAF2A39A45F9}"/>
            </c:ext>
          </c:extLst>
        </c:ser>
        <c:ser>
          <c:idx val="4"/>
          <c:order val="4"/>
          <c:tx>
            <c:strRef>
              <c:f>Historikk!$B$35</c:f>
              <c:strCache>
                <c:ptCount val="1"/>
                <c:pt idx="0">
                  <c:v>Beredskap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Historikk!$C$35:$N$35</c:f>
              <c:numCache>
                <c:formatCode>0.00</c:formatCode>
                <c:ptCount val="3"/>
                <c:pt idx="2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B8-493A-B308-BAF2A39A4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308488"/>
        <c:axId val="702310088"/>
      </c:lineChart>
      <c:catAx>
        <c:axId val="70230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2310088"/>
        <c:crosses val="autoZero"/>
        <c:auto val="1"/>
        <c:lblAlgn val="ctr"/>
        <c:lblOffset val="100"/>
        <c:noMultiLvlLbl val="0"/>
      </c:catAx>
      <c:valAx>
        <c:axId val="70231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230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HMS Restrisiko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Historikk!$B$33</c:f>
              <c:strCache>
                <c:ptCount val="1"/>
                <c:pt idx="0">
                  <c:v>HMS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Historikk!$C$30:$E$30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Historikk!$C$33:$E$33</c:f>
              <c:numCache>
                <c:formatCode>0.00</c:formatCode>
                <c:ptCount val="3"/>
                <c:pt idx="0">
                  <c:v>6.1242202729044841</c:v>
                </c:pt>
                <c:pt idx="1">
                  <c:v>5.95</c:v>
                </c:pt>
                <c:pt idx="2">
                  <c:v>4.5176470588235293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F-4236-A98A-0F8841F03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267208"/>
        <c:axId val="658266248"/>
      </c:lineChart>
      <c:catAx>
        <c:axId val="65826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8266248"/>
        <c:crosses val="autoZero"/>
        <c:auto val="1"/>
        <c:lblAlgn val="ctr"/>
        <c:lblOffset val="100"/>
        <c:noMultiLvlLbl val="0"/>
      </c:catAx>
      <c:valAx>
        <c:axId val="65826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8267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Ytremiljø Restrisiko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Historikk!$B$31</c:f>
              <c:strCache>
                <c:ptCount val="1"/>
                <c:pt idx="0">
                  <c:v>Ytre miljø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Historikk!$C$30:$E$30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Historikk!$C$31:$E$31</c:f>
              <c:numCache>
                <c:formatCode>0.00</c:formatCode>
                <c:ptCount val="3"/>
                <c:pt idx="0">
                  <c:v>5.8</c:v>
                </c:pt>
                <c:pt idx="1">
                  <c:v>5.5111111111111111</c:v>
                </c:pt>
                <c:pt idx="2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5-4E54-B315-905DD372E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267208"/>
        <c:axId val="658266248"/>
      </c:lineChart>
      <c:catAx>
        <c:axId val="65826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8266248"/>
        <c:crosses val="autoZero"/>
        <c:auto val="1"/>
        <c:lblAlgn val="ctr"/>
        <c:lblOffset val="100"/>
        <c:noMultiLvlLbl val="0"/>
      </c:catAx>
      <c:valAx>
        <c:axId val="65826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8267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Kvalitet Restrisiko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Historikk!$B$32</c:f>
              <c:strCache>
                <c:ptCount val="1"/>
                <c:pt idx="0">
                  <c:v>Kvalitet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Historikk!$C$30:$E$30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Historikk!$C$32:$E$32</c:f>
              <c:numCache>
                <c:formatCode>0.00</c:formatCode>
                <c:ptCount val="3"/>
                <c:pt idx="0">
                  <c:v>5.5161290322580649</c:v>
                </c:pt>
                <c:pt idx="1">
                  <c:v>6.45</c:v>
                </c:pt>
                <c:pt idx="2">
                  <c:v>4.9210526315789478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10-48AC-8D66-0F57B7556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267208"/>
        <c:axId val="658266248"/>
      </c:lineChart>
      <c:catAx>
        <c:axId val="65826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8266248"/>
        <c:crosses val="autoZero"/>
        <c:auto val="1"/>
        <c:lblAlgn val="ctr"/>
        <c:lblOffset val="100"/>
        <c:noMultiLvlLbl val="0"/>
      </c:catAx>
      <c:valAx>
        <c:axId val="65826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8267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733425</xdr:colOff>
      <xdr:row>10</xdr:row>
      <xdr:rowOff>135255</xdr:rowOff>
    </xdr:from>
    <xdr:to>
      <xdr:col>31</xdr:col>
      <xdr:colOff>478155</xdr:colOff>
      <xdr:row>27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0EA1440-B9A1-4084-84F7-64AB5A541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453390</xdr:colOff>
      <xdr:row>28</xdr:row>
      <xdr:rowOff>67627</xdr:rowOff>
    </xdr:from>
    <xdr:to>
      <xdr:col>29</xdr:col>
      <xdr:colOff>247650</xdr:colOff>
      <xdr:row>43</xdr:row>
      <xdr:rowOff>58102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9D1D0B0-AE55-447C-ACAA-7385915EB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281940</xdr:colOff>
      <xdr:row>28</xdr:row>
      <xdr:rowOff>38100</xdr:rowOff>
    </xdr:from>
    <xdr:to>
      <xdr:col>22</xdr:col>
      <xdr:colOff>78105</xdr:colOff>
      <xdr:row>43</xdr:row>
      <xdr:rowOff>24765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6512060-787F-412F-B6ED-62F96049B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514350</xdr:colOff>
      <xdr:row>11</xdr:row>
      <xdr:rowOff>0</xdr:rowOff>
    </xdr:from>
    <xdr:to>
      <xdr:col>23</xdr:col>
      <xdr:colOff>310515</xdr:colOff>
      <xdr:row>26</xdr:row>
      <xdr:rowOff>55245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3CA1F34-50CD-4F94-8957-88003EC3F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2385060</xdr:colOff>
      <xdr:row>0</xdr:row>
      <xdr:rowOff>0</xdr:rowOff>
    </xdr:from>
    <xdr:to>
      <xdr:col>13</xdr:col>
      <xdr:colOff>1714500</xdr:colOff>
      <xdr:row>2</xdr:row>
      <xdr:rowOff>167640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8740" y="0"/>
          <a:ext cx="2567940" cy="541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1697521</xdr:colOff>
      <xdr:row>2</xdr:row>
      <xdr:rowOff>167640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0"/>
          <a:ext cx="2564296" cy="541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14</xdr:col>
      <xdr:colOff>266700</xdr:colOff>
      <xdr:row>2</xdr:row>
      <xdr:rowOff>175260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440" y="0"/>
          <a:ext cx="2019300" cy="5410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236220</xdr:colOff>
      <xdr:row>0</xdr:row>
      <xdr:rowOff>0</xdr:rowOff>
    </xdr:from>
    <xdr:to>
      <xdr:col>12</xdr:col>
      <xdr:colOff>2110740</xdr:colOff>
      <xdr:row>2</xdr:row>
      <xdr:rowOff>172247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E6CD7E3-E4B4-4200-AC04-B376D3B3E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74980" y="0"/>
          <a:ext cx="1874520" cy="5380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541020</xdr:colOff>
      <xdr:row>0</xdr:row>
      <xdr:rowOff>0</xdr:rowOff>
    </xdr:from>
    <xdr:to>
      <xdr:col>13</xdr:col>
      <xdr:colOff>784860</xdr:colOff>
      <xdr:row>2</xdr:row>
      <xdr:rowOff>175260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6040" y="0"/>
          <a:ext cx="2019300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"/>
  <sheetViews>
    <sheetView tabSelected="1" workbookViewId="0">
      <selection activeCell="E11" sqref="E11"/>
    </sheetView>
  </sheetViews>
  <sheetFormatPr baseColWidth="10" defaultRowHeight="15" x14ac:dyDescent="0.25"/>
  <cols>
    <col min="2" max="2" width="14" bestFit="1" customWidth="1"/>
    <col min="3" max="3" width="9.28515625" bestFit="1" customWidth="1"/>
    <col min="4" max="4" width="12.28515625" bestFit="1" customWidth="1"/>
    <col min="5" max="6" width="9.42578125" bestFit="1" customWidth="1"/>
    <col min="7" max="7" width="13" bestFit="1" customWidth="1"/>
    <col min="8" max="8" width="9.42578125" bestFit="1" customWidth="1"/>
    <col min="9" max="9" width="5.28515625" bestFit="1" customWidth="1"/>
  </cols>
  <sheetData>
    <row r="2" spans="2:10" ht="15.75" thickBot="1" x14ac:dyDescent="0.3">
      <c r="D2" s="2"/>
      <c r="E2" s="2"/>
      <c r="F2" s="2"/>
      <c r="G2" s="7"/>
      <c r="H2" s="2"/>
      <c r="I2" s="2"/>
      <c r="J2" s="2"/>
    </row>
    <row r="3" spans="2:10" ht="15.75" thickBot="1" x14ac:dyDescent="0.3">
      <c r="B3" s="152" t="s">
        <v>378</v>
      </c>
      <c r="C3" s="146" t="s">
        <v>380</v>
      </c>
      <c r="D3" s="147" t="s">
        <v>379</v>
      </c>
      <c r="E3" s="147" t="s">
        <v>381</v>
      </c>
      <c r="F3" s="147" t="s">
        <v>25</v>
      </c>
      <c r="G3" s="147" t="s">
        <v>382</v>
      </c>
      <c r="H3" s="147" t="s">
        <v>381</v>
      </c>
      <c r="I3" s="148" t="s">
        <v>384</v>
      </c>
    </row>
    <row r="4" spans="2:10" x14ac:dyDescent="0.25">
      <c r="B4" s="149" t="s">
        <v>460</v>
      </c>
      <c r="C4" s="83">
        <f>Ytremiljø!G150</f>
        <v>922</v>
      </c>
      <c r="D4" s="84">
        <f>Ytremiljø!L150</f>
        <v>289</v>
      </c>
      <c r="E4" s="84">
        <f t="shared" ref="E4:E9" si="0">C4-D4</f>
        <v>633</v>
      </c>
      <c r="F4" s="85">
        <f>Ytremiljø!G151</f>
        <v>13.969696969696969</v>
      </c>
      <c r="G4" s="85">
        <f>Ytremiljø!L151</f>
        <v>4.3787878787878789</v>
      </c>
      <c r="H4" s="85">
        <f t="shared" ref="H4:H9" si="1">F4-G4</f>
        <v>9.5909090909090899</v>
      </c>
      <c r="I4" s="86">
        <f t="shared" ref="I4:I9" si="2">G4/F4</f>
        <v>0.31344902386117141</v>
      </c>
    </row>
    <row r="5" spans="2:10" x14ac:dyDescent="0.25">
      <c r="B5" s="149" t="s">
        <v>461</v>
      </c>
      <c r="C5" t="e">
        <f>AVERAGE(#REF!)</f>
        <v>#REF!</v>
      </c>
      <c r="D5" s="84">
        <f>Kvalitet!L69</f>
        <v>205</v>
      </c>
      <c r="E5" s="84" t="e">
        <f t="shared" si="0"/>
        <v>#REF!</v>
      </c>
      <c r="F5" s="85">
        <f>Kvalitet!G70</f>
        <v>14.073170731707316</v>
      </c>
      <c r="G5" s="85">
        <f>Kvalitet!L70</f>
        <v>5</v>
      </c>
      <c r="H5" s="80">
        <f t="shared" si="1"/>
        <v>9.0731707317073162</v>
      </c>
      <c r="I5" s="81">
        <f t="shared" si="2"/>
        <v>0.35528596187175043</v>
      </c>
    </row>
    <row r="6" spans="2:10" x14ac:dyDescent="0.25">
      <c r="B6" s="150" t="s">
        <v>493</v>
      </c>
      <c r="C6" s="82" t="e">
        <f>HMS!F145+#REF!+#REF!+#REF!</f>
        <v>#REF!</v>
      </c>
      <c r="D6" s="4" t="e">
        <f>HMS!K145+#REF!+#REF!+#REF!</f>
        <v>#REF!</v>
      </c>
      <c r="E6" s="4" t="e">
        <f t="shared" si="0"/>
        <v>#REF!</v>
      </c>
      <c r="F6" s="80" t="e">
        <f>AVERAGE(#REF!,#REF!,#REF!,#REF!)</f>
        <v>#REF!</v>
      </c>
      <c r="G6" s="80" t="e">
        <f>AVERAGE(HMS!K146,#REF!,#REF!,#REF!)</f>
        <v>#REF!</v>
      </c>
      <c r="H6" s="80" t="e">
        <f t="shared" si="1"/>
        <v>#REF!</v>
      </c>
      <c r="I6" s="81" t="e">
        <f t="shared" si="2"/>
        <v>#REF!</v>
      </c>
    </row>
    <row r="7" spans="2:10" x14ac:dyDescent="0.25">
      <c r="B7" s="150" t="s">
        <v>12</v>
      </c>
      <c r="C7" s="82" t="e">
        <f>#REF!</f>
        <v>#REF!</v>
      </c>
      <c r="D7" s="4" t="e">
        <f>#REF!</f>
        <v>#REF!</v>
      </c>
      <c r="E7" s="4" t="e">
        <f t="shared" si="0"/>
        <v>#REF!</v>
      </c>
      <c r="F7" s="4" t="e">
        <f>#REF!</f>
        <v>#REF!</v>
      </c>
      <c r="G7" s="80" t="e">
        <f>#REF!</f>
        <v>#REF!</v>
      </c>
      <c r="H7" s="80" t="e">
        <f t="shared" si="1"/>
        <v>#REF!</v>
      </c>
      <c r="I7" s="81" t="e">
        <f t="shared" si="2"/>
        <v>#REF!</v>
      </c>
    </row>
    <row r="8" spans="2:10" x14ac:dyDescent="0.25">
      <c r="B8" s="150" t="s">
        <v>383</v>
      </c>
      <c r="C8" s="82">
        <f>'El - sikkerhet'!G18</f>
        <v>69</v>
      </c>
      <c r="D8" s="4">
        <f>'El - sikkerhet'!J18</f>
        <v>37</v>
      </c>
      <c r="E8" s="4">
        <f t="shared" si="0"/>
        <v>32</v>
      </c>
      <c r="F8" s="80">
        <f>'El - sikkerhet'!G19</f>
        <v>9.8571428571428577</v>
      </c>
      <c r="G8" s="80">
        <f>'El - sikkerhet'!J19</f>
        <v>5.2857142857142856</v>
      </c>
      <c r="H8" s="80">
        <f t="shared" si="1"/>
        <v>4.5714285714285721</v>
      </c>
      <c r="I8" s="81">
        <f t="shared" si="2"/>
        <v>0.53623188405797095</v>
      </c>
    </row>
    <row r="9" spans="2:10" ht="15.75" thickBot="1" x14ac:dyDescent="0.3">
      <c r="B9" s="151" t="s">
        <v>386</v>
      </c>
      <c r="C9" s="87" t="e">
        <f>SUM(C4:C8)</f>
        <v>#REF!</v>
      </c>
      <c r="D9" s="88" t="e">
        <f>SUM(D4:D8)</f>
        <v>#REF!</v>
      </c>
      <c r="E9" s="88" t="e">
        <f t="shared" si="0"/>
        <v>#REF!</v>
      </c>
      <c r="F9" s="89" t="e">
        <f>AVERAGE(F4:F8)</f>
        <v>#REF!</v>
      </c>
      <c r="G9" s="89" t="e">
        <f>AVERAGE(G4:G8)</f>
        <v>#REF!</v>
      </c>
      <c r="H9" s="89" t="e">
        <f t="shared" si="1"/>
        <v>#REF!</v>
      </c>
      <c r="I9" s="90" t="e">
        <f t="shared" si="2"/>
        <v>#REF!</v>
      </c>
    </row>
    <row r="10" spans="2:10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5B5BC-E904-4993-A29A-76FCB922F588}">
  <dimension ref="B1:S40"/>
  <sheetViews>
    <sheetView topLeftCell="A7" workbookViewId="0">
      <selection activeCell="X9" sqref="X9"/>
    </sheetView>
  </sheetViews>
  <sheetFormatPr baseColWidth="10" defaultRowHeight="15" x14ac:dyDescent="0.25"/>
  <cols>
    <col min="2" max="2" width="14.42578125" bestFit="1" customWidth="1"/>
    <col min="3" max="3" width="6.7109375" customWidth="1"/>
    <col min="4" max="5" width="7.28515625" bestFit="1" customWidth="1"/>
    <col min="6" max="14" width="7.28515625" hidden="1" customWidth="1"/>
  </cols>
  <sheetData>
    <row r="1" spans="2:19" ht="15.75" thickBot="1" x14ac:dyDescent="0.3"/>
    <row r="2" spans="2:19" ht="15.75" thickBot="1" x14ac:dyDescent="0.3">
      <c r="B2" s="479" t="s">
        <v>380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1"/>
    </row>
    <row r="3" spans="2:19" ht="15.75" thickBot="1" x14ac:dyDescent="0.3">
      <c r="B3" s="344" t="s">
        <v>378</v>
      </c>
      <c r="C3" s="345">
        <v>2019</v>
      </c>
      <c r="D3" s="345">
        <v>2020</v>
      </c>
      <c r="E3" s="345">
        <v>2021</v>
      </c>
      <c r="F3" s="345">
        <v>2022</v>
      </c>
      <c r="G3" s="345">
        <v>2023</v>
      </c>
      <c r="H3" s="345">
        <v>2024</v>
      </c>
      <c r="I3" s="345">
        <v>2025</v>
      </c>
      <c r="J3" s="345">
        <v>2026</v>
      </c>
      <c r="K3" s="345">
        <v>2027</v>
      </c>
      <c r="L3" s="345">
        <v>2028</v>
      </c>
      <c r="M3" s="345">
        <v>2029</v>
      </c>
      <c r="N3" s="346">
        <v>2030</v>
      </c>
      <c r="O3" s="360" t="s">
        <v>725</v>
      </c>
    </row>
    <row r="4" spans="2:19" x14ac:dyDescent="0.25">
      <c r="B4" s="347" t="s">
        <v>460</v>
      </c>
      <c r="C4" s="348">
        <v>742</v>
      </c>
      <c r="D4" s="348">
        <v>564</v>
      </c>
      <c r="E4" s="348">
        <v>760</v>
      </c>
      <c r="F4" s="349"/>
      <c r="G4" s="349"/>
      <c r="H4" s="348"/>
      <c r="I4" s="348"/>
      <c r="J4" s="348"/>
      <c r="K4" s="348"/>
      <c r="L4" s="348"/>
      <c r="M4" s="348"/>
      <c r="N4" s="348"/>
      <c r="O4" s="361">
        <f>(E4-D4)/D4</f>
        <v>0.3475177304964539</v>
      </c>
    </row>
    <row r="5" spans="2:19" x14ac:dyDescent="0.25">
      <c r="B5" s="115" t="s">
        <v>461</v>
      </c>
      <c r="C5" s="4">
        <v>389</v>
      </c>
      <c r="D5" s="4">
        <v>454</v>
      </c>
      <c r="E5" s="4">
        <v>541</v>
      </c>
      <c r="F5" s="80"/>
      <c r="G5" s="80"/>
      <c r="H5" s="4"/>
      <c r="I5" s="4"/>
      <c r="J5" s="4"/>
      <c r="K5" s="4"/>
      <c r="L5" s="4"/>
      <c r="M5" s="4"/>
      <c r="N5" s="4"/>
      <c r="O5" s="362">
        <f t="shared" ref="O5:O9" si="0">(E5-D5)/D5</f>
        <v>0.19162995594713655</v>
      </c>
    </row>
    <row r="6" spans="2:19" x14ac:dyDescent="0.25">
      <c r="B6" s="115" t="s">
        <v>493</v>
      </c>
      <c r="C6" s="4">
        <v>1678</v>
      </c>
      <c r="D6" s="4">
        <v>1584</v>
      </c>
      <c r="E6" s="4">
        <v>1182</v>
      </c>
      <c r="F6" s="80"/>
      <c r="G6" s="80"/>
      <c r="H6" s="4"/>
      <c r="I6" s="4"/>
      <c r="J6" s="4"/>
      <c r="K6" s="4"/>
      <c r="L6" s="4"/>
      <c r="M6" s="4"/>
      <c r="N6" s="4"/>
      <c r="O6" s="362">
        <f t="shared" si="0"/>
        <v>-0.25378787878787878</v>
      </c>
    </row>
    <row r="7" spans="2:19" x14ac:dyDescent="0.25">
      <c r="B7" s="115" t="s">
        <v>383</v>
      </c>
      <c r="C7" s="4">
        <v>69</v>
      </c>
      <c r="D7" s="4">
        <v>69</v>
      </c>
      <c r="E7" s="4">
        <v>69</v>
      </c>
      <c r="F7" s="80"/>
      <c r="G7" s="80"/>
      <c r="H7" s="4"/>
      <c r="I7" s="4"/>
      <c r="J7" s="4"/>
      <c r="K7" s="4"/>
      <c r="L7" s="4"/>
      <c r="M7" s="4"/>
      <c r="N7" s="4"/>
      <c r="O7" s="362">
        <f t="shared" si="0"/>
        <v>0</v>
      </c>
    </row>
    <row r="8" spans="2:19" ht="15.75" thickBot="1" x14ac:dyDescent="0.3">
      <c r="B8" s="119" t="s">
        <v>682</v>
      </c>
      <c r="C8" s="120"/>
      <c r="D8" s="120"/>
      <c r="E8" s="120">
        <v>64</v>
      </c>
      <c r="F8" s="121"/>
      <c r="G8" s="121"/>
      <c r="H8" s="120"/>
      <c r="I8" s="120"/>
      <c r="J8" s="120"/>
      <c r="K8" s="120"/>
      <c r="L8" s="120"/>
      <c r="M8" s="120"/>
      <c r="N8" s="120"/>
      <c r="O8" s="363" t="s">
        <v>726</v>
      </c>
      <c r="S8" t="s">
        <v>724</v>
      </c>
    </row>
    <row r="9" spans="2:19" ht="15.75" thickBot="1" x14ac:dyDescent="0.3">
      <c r="B9" s="127" t="s">
        <v>386</v>
      </c>
      <c r="C9" s="128">
        <f t="shared" ref="C9:N9" si="1">SUM(C4:C8)</f>
        <v>2878</v>
      </c>
      <c r="D9" s="128">
        <f t="shared" si="1"/>
        <v>2671</v>
      </c>
      <c r="E9" s="128">
        <f t="shared" si="1"/>
        <v>2616</v>
      </c>
      <c r="F9" s="128">
        <f t="shared" si="1"/>
        <v>0</v>
      </c>
      <c r="G9" s="128">
        <f t="shared" si="1"/>
        <v>0</v>
      </c>
      <c r="H9" s="128">
        <f t="shared" si="1"/>
        <v>0</v>
      </c>
      <c r="I9" s="128">
        <f t="shared" si="1"/>
        <v>0</v>
      </c>
      <c r="J9" s="128">
        <f t="shared" si="1"/>
        <v>0</v>
      </c>
      <c r="K9" s="128">
        <f t="shared" si="1"/>
        <v>0</v>
      </c>
      <c r="L9" s="128">
        <f t="shared" si="1"/>
        <v>0</v>
      </c>
      <c r="M9" s="128">
        <f t="shared" si="1"/>
        <v>0</v>
      </c>
      <c r="N9" s="128">
        <f t="shared" si="1"/>
        <v>0</v>
      </c>
      <c r="O9" s="364">
        <f t="shared" si="0"/>
        <v>-2.0591538749532009E-2</v>
      </c>
      <c r="R9" s="153" t="s">
        <v>4</v>
      </c>
      <c r="S9" t="s">
        <v>683</v>
      </c>
    </row>
    <row r="10" spans="2:19" ht="7.9" customHeight="1" thickBot="1" x14ac:dyDescent="0.3">
      <c r="B10" s="123"/>
      <c r="C10" s="124"/>
      <c r="D10" s="124"/>
      <c r="E10" s="124"/>
      <c r="F10" s="125"/>
      <c r="G10" s="125"/>
      <c r="H10" s="124"/>
      <c r="I10" s="124"/>
      <c r="J10" s="124"/>
      <c r="K10" s="124"/>
      <c r="L10" s="124"/>
      <c r="M10" s="124"/>
      <c r="N10" s="126"/>
      <c r="O10" s="124"/>
    </row>
    <row r="11" spans="2:19" ht="15.75" thickBot="1" x14ac:dyDescent="0.3">
      <c r="B11" s="482" t="s">
        <v>379</v>
      </c>
      <c r="C11" s="483"/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</row>
    <row r="12" spans="2:19" ht="15" customHeight="1" thickBot="1" x14ac:dyDescent="0.3">
      <c r="B12" s="350" t="s">
        <v>378</v>
      </c>
      <c r="C12" s="351">
        <v>2019</v>
      </c>
      <c r="D12" s="351">
        <v>2020</v>
      </c>
      <c r="E12" s="351">
        <v>2021</v>
      </c>
      <c r="F12" s="351">
        <v>2022</v>
      </c>
      <c r="G12" s="351">
        <v>2023</v>
      </c>
      <c r="H12" s="351">
        <v>2024</v>
      </c>
      <c r="I12" s="351">
        <v>2025</v>
      </c>
      <c r="J12" s="351">
        <v>2026</v>
      </c>
      <c r="K12" s="351">
        <v>2027</v>
      </c>
      <c r="L12" s="351">
        <v>2028</v>
      </c>
      <c r="M12" s="351">
        <v>2029</v>
      </c>
      <c r="N12" s="352">
        <v>2030</v>
      </c>
      <c r="O12" s="369" t="s">
        <v>725</v>
      </c>
    </row>
    <row r="13" spans="2:19" x14ac:dyDescent="0.25">
      <c r="B13" s="347" t="s">
        <v>460</v>
      </c>
      <c r="C13" s="348">
        <v>319</v>
      </c>
      <c r="D13" s="348">
        <v>248</v>
      </c>
      <c r="E13" s="348">
        <v>243</v>
      </c>
      <c r="F13" s="348"/>
      <c r="G13" s="348"/>
      <c r="H13" s="348"/>
      <c r="I13" s="348"/>
      <c r="J13" s="348"/>
      <c r="K13" s="348"/>
      <c r="L13" s="348"/>
      <c r="M13" s="348"/>
      <c r="N13" s="348"/>
      <c r="O13" s="365">
        <f>(E13-D13)/D13</f>
        <v>-2.0161290322580645E-2</v>
      </c>
    </row>
    <row r="14" spans="2:19" x14ac:dyDescent="0.25">
      <c r="B14" s="115" t="s">
        <v>461</v>
      </c>
      <c r="C14" s="4">
        <v>171</v>
      </c>
      <c r="D14" s="4">
        <v>213</v>
      </c>
      <c r="E14" s="4">
        <v>187</v>
      </c>
      <c r="F14" s="4"/>
      <c r="G14" s="4"/>
      <c r="H14" s="4"/>
      <c r="I14" s="4"/>
      <c r="J14" s="4"/>
      <c r="K14" s="4"/>
      <c r="L14" s="4"/>
      <c r="M14" s="4"/>
      <c r="N14" s="4"/>
      <c r="O14" s="81">
        <f t="shared" ref="O14:O16" si="2">(E14-D14)/D14</f>
        <v>-0.12206572769953052</v>
      </c>
    </row>
    <row r="15" spans="2:19" x14ac:dyDescent="0.25">
      <c r="B15" s="115" t="s">
        <v>493</v>
      </c>
      <c r="C15" s="4">
        <v>785</v>
      </c>
      <c r="D15" s="4">
        <v>725</v>
      </c>
      <c r="E15" s="4">
        <v>384</v>
      </c>
      <c r="F15" s="4"/>
      <c r="G15" s="4"/>
      <c r="H15" s="4"/>
      <c r="I15" s="4"/>
      <c r="J15" s="4"/>
      <c r="K15" s="4"/>
      <c r="L15" s="4"/>
      <c r="M15" s="4"/>
      <c r="N15" s="4"/>
      <c r="O15" s="81">
        <f t="shared" si="2"/>
        <v>-0.47034482758620688</v>
      </c>
    </row>
    <row r="16" spans="2:19" x14ac:dyDescent="0.25">
      <c r="B16" s="115" t="s">
        <v>383</v>
      </c>
      <c r="C16" s="4">
        <v>37</v>
      </c>
      <c r="D16" s="4">
        <v>31</v>
      </c>
      <c r="E16" s="4">
        <v>31</v>
      </c>
      <c r="F16" s="4"/>
      <c r="G16" s="4"/>
      <c r="H16" s="4"/>
      <c r="I16" s="4"/>
      <c r="J16" s="4"/>
      <c r="K16" s="4"/>
      <c r="L16" s="4"/>
      <c r="M16" s="4"/>
      <c r="N16" s="4"/>
      <c r="O16" s="81">
        <f t="shared" si="2"/>
        <v>0</v>
      </c>
    </row>
    <row r="17" spans="2:15" ht="15.75" thickBot="1" x14ac:dyDescent="0.3">
      <c r="B17" s="119" t="s">
        <v>682</v>
      </c>
      <c r="C17" s="120"/>
      <c r="D17" s="120"/>
      <c r="E17" s="120">
        <v>34</v>
      </c>
      <c r="F17" s="120"/>
      <c r="G17" s="120"/>
      <c r="H17" s="120"/>
      <c r="I17" s="120"/>
      <c r="J17" s="120"/>
      <c r="K17" s="120"/>
      <c r="L17" s="120"/>
      <c r="M17" s="120"/>
      <c r="N17" s="120"/>
      <c r="O17" s="373" t="s">
        <v>726</v>
      </c>
    </row>
    <row r="18" spans="2:15" ht="15.75" thickBot="1" x14ac:dyDescent="0.3">
      <c r="B18" s="366" t="s">
        <v>386</v>
      </c>
      <c r="C18" s="367">
        <f t="shared" ref="C18:N18" si="3">SUM(C13:C17)</f>
        <v>1312</v>
      </c>
      <c r="D18" s="367">
        <f t="shared" si="3"/>
        <v>1217</v>
      </c>
      <c r="E18" s="367">
        <f t="shared" si="3"/>
        <v>879</v>
      </c>
      <c r="F18" s="367">
        <f t="shared" si="3"/>
        <v>0</v>
      </c>
      <c r="G18" s="367">
        <f t="shared" si="3"/>
        <v>0</v>
      </c>
      <c r="H18" s="367">
        <f t="shared" si="3"/>
        <v>0</v>
      </c>
      <c r="I18" s="367">
        <f t="shared" si="3"/>
        <v>0</v>
      </c>
      <c r="J18" s="367">
        <f t="shared" si="3"/>
        <v>0</v>
      </c>
      <c r="K18" s="367">
        <f t="shared" si="3"/>
        <v>0</v>
      </c>
      <c r="L18" s="367">
        <f t="shared" si="3"/>
        <v>0</v>
      </c>
      <c r="M18" s="367">
        <f t="shared" si="3"/>
        <v>0</v>
      </c>
      <c r="N18" s="367">
        <f t="shared" si="3"/>
        <v>0</v>
      </c>
      <c r="O18" s="368">
        <f t="shared" ref="O18" si="4">(E18-D18)/D18</f>
        <v>-0.27773212818405918</v>
      </c>
    </row>
    <row r="19" spans="2:15" ht="6.6" customHeight="1" x14ac:dyDescent="0.25"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6"/>
      <c r="O19" s="124"/>
    </row>
    <row r="20" spans="2:15" ht="15.75" thickBot="1" x14ac:dyDescent="0.3">
      <c r="B20" s="484" t="s">
        <v>25</v>
      </c>
      <c r="C20" s="485"/>
      <c r="D20" s="485"/>
      <c r="E20" s="485"/>
      <c r="F20" s="485"/>
      <c r="G20" s="485"/>
      <c r="H20" s="485"/>
      <c r="I20" s="485"/>
      <c r="J20" s="485"/>
      <c r="K20" s="485"/>
      <c r="L20" s="485"/>
      <c r="M20" s="485"/>
      <c r="N20" s="485"/>
      <c r="O20" s="485"/>
    </row>
    <row r="21" spans="2:15" ht="15.75" thickBot="1" x14ac:dyDescent="0.3">
      <c r="B21" s="353" t="s">
        <v>378</v>
      </c>
      <c r="C21" s="354">
        <v>2019</v>
      </c>
      <c r="D21" s="354">
        <v>2020</v>
      </c>
      <c r="E21" s="354">
        <v>2021</v>
      </c>
      <c r="F21" s="354">
        <v>2022</v>
      </c>
      <c r="G21" s="354">
        <v>2023</v>
      </c>
      <c r="H21" s="354">
        <v>2024</v>
      </c>
      <c r="I21" s="354">
        <v>2025</v>
      </c>
      <c r="J21" s="354">
        <v>2026</v>
      </c>
      <c r="K21" s="354">
        <v>2027</v>
      </c>
      <c r="L21" s="354">
        <v>2028</v>
      </c>
      <c r="M21" s="354">
        <v>2029</v>
      </c>
      <c r="N21" s="354">
        <v>2030</v>
      </c>
      <c r="O21" s="355" t="s">
        <v>725</v>
      </c>
    </row>
    <row r="22" spans="2:15" x14ac:dyDescent="0.25">
      <c r="B22" s="347" t="s">
        <v>460</v>
      </c>
      <c r="C22" s="349">
        <v>13.49090909090909</v>
      </c>
      <c r="D22" s="349">
        <v>13.428571428571429</v>
      </c>
      <c r="E22" s="349">
        <v>14.074074074074074</v>
      </c>
      <c r="F22" s="348"/>
      <c r="G22" s="348"/>
      <c r="H22" s="348"/>
      <c r="I22" s="348"/>
      <c r="J22" s="348"/>
      <c r="K22" s="348"/>
      <c r="L22" s="348"/>
      <c r="M22" s="348"/>
      <c r="N22" s="348"/>
      <c r="O22" s="365">
        <f>(E22-D22)/D22</f>
        <v>4.8069345941686374E-2</v>
      </c>
    </row>
    <row r="23" spans="2:15" x14ac:dyDescent="0.25">
      <c r="B23" s="115" t="s">
        <v>461</v>
      </c>
      <c r="C23" s="80">
        <v>12.548387096774194</v>
      </c>
      <c r="D23" s="80">
        <v>13.76</v>
      </c>
      <c r="E23" s="80">
        <v>14.236842105263158</v>
      </c>
      <c r="F23" s="4"/>
      <c r="G23" s="4"/>
      <c r="H23" s="4"/>
      <c r="I23" s="4"/>
      <c r="J23" s="4"/>
      <c r="K23" s="4"/>
      <c r="L23" s="4"/>
      <c r="M23" s="4"/>
      <c r="N23" s="4"/>
      <c r="O23" s="81">
        <f t="shared" ref="O23:O25" si="5">(E23-D23)/D23</f>
        <v>3.4654222766217858E-2</v>
      </c>
    </row>
    <row r="24" spans="2:15" x14ac:dyDescent="0.25">
      <c r="B24" s="115" t="s">
        <v>493</v>
      </c>
      <c r="C24" s="80">
        <v>13.950584795321637</v>
      </c>
      <c r="D24" s="80">
        <v>13.95</v>
      </c>
      <c r="E24" s="80">
        <v>13.905882352941177</v>
      </c>
      <c r="F24" s="4"/>
      <c r="G24" s="4"/>
      <c r="H24" s="4"/>
      <c r="I24" s="4"/>
      <c r="J24" s="4"/>
      <c r="K24" s="4"/>
      <c r="L24" s="4"/>
      <c r="M24" s="4"/>
      <c r="N24" s="4"/>
      <c r="O24" s="81">
        <f t="shared" si="5"/>
        <v>-3.1625553447184578E-3</v>
      </c>
    </row>
    <row r="25" spans="2:15" x14ac:dyDescent="0.25">
      <c r="B25" s="115" t="s">
        <v>383</v>
      </c>
      <c r="C25" s="80">
        <v>9.8571428571428577</v>
      </c>
      <c r="D25" s="80">
        <v>9.86</v>
      </c>
      <c r="E25" s="80">
        <v>9.86</v>
      </c>
      <c r="F25" s="4"/>
      <c r="G25" s="4"/>
      <c r="H25" s="4"/>
      <c r="I25" s="4"/>
      <c r="J25" s="4"/>
      <c r="K25" s="4"/>
      <c r="L25" s="4"/>
      <c r="M25" s="4"/>
      <c r="N25" s="4"/>
      <c r="O25" s="81">
        <f t="shared" si="5"/>
        <v>0</v>
      </c>
    </row>
    <row r="26" spans="2:15" ht="15.75" thickBot="1" x14ac:dyDescent="0.3">
      <c r="B26" s="119" t="s">
        <v>682</v>
      </c>
      <c r="C26" s="121"/>
      <c r="D26" s="121"/>
      <c r="E26" s="121">
        <v>16</v>
      </c>
      <c r="F26" s="120"/>
      <c r="G26" s="120"/>
      <c r="H26" s="120"/>
      <c r="I26" s="120"/>
      <c r="J26" s="120"/>
      <c r="K26" s="120"/>
      <c r="L26" s="120"/>
      <c r="M26" s="120"/>
      <c r="N26" s="120"/>
      <c r="O26" s="373" t="s">
        <v>726</v>
      </c>
    </row>
    <row r="27" spans="2:15" ht="15.75" thickBot="1" x14ac:dyDescent="0.3">
      <c r="B27" s="370" t="s">
        <v>386</v>
      </c>
      <c r="C27" s="371">
        <f t="shared" ref="C27:N27" si="6">AVERAGE(C22:C26)</f>
        <v>12.461755960036946</v>
      </c>
      <c r="D27" s="371">
        <f t="shared" si="6"/>
        <v>12.749642857142856</v>
      </c>
      <c r="E27" s="371">
        <f t="shared" si="6"/>
        <v>13.615359706455683</v>
      </c>
      <c r="F27" s="371" t="e">
        <f t="shared" si="6"/>
        <v>#DIV/0!</v>
      </c>
      <c r="G27" s="371" t="e">
        <f t="shared" si="6"/>
        <v>#DIV/0!</v>
      </c>
      <c r="H27" s="371" t="e">
        <f t="shared" si="6"/>
        <v>#DIV/0!</v>
      </c>
      <c r="I27" s="371" t="e">
        <f t="shared" si="6"/>
        <v>#DIV/0!</v>
      </c>
      <c r="J27" s="371" t="e">
        <f t="shared" si="6"/>
        <v>#DIV/0!</v>
      </c>
      <c r="K27" s="371" t="e">
        <f t="shared" si="6"/>
        <v>#DIV/0!</v>
      </c>
      <c r="L27" s="371" t="e">
        <f t="shared" si="6"/>
        <v>#DIV/0!</v>
      </c>
      <c r="M27" s="371" t="e">
        <f t="shared" si="6"/>
        <v>#DIV/0!</v>
      </c>
      <c r="N27" s="371" t="e">
        <f t="shared" si="6"/>
        <v>#DIV/0!</v>
      </c>
      <c r="O27" s="372">
        <f t="shared" ref="O27" si="7">(E27-D27)/D27</f>
        <v>6.7901262726572625E-2</v>
      </c>
    </row>
    <row r="28" spans="2:15" ht="7.15" customHeight="1" thickBot="1" x14ac:dyDescent="0.3">
      <c r="B28" s="123"/>
      <c r="C28" s="125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6"/>
      <c r="O28" s="124"/>
    </row>
    <row r="29" spans="2:15" ht="15.75" thickBot="1" x14ac:dyDescent="0.3">
      <c r="B29" s="486" t="s">
        <v>382</v>
      </c>
      <c r="C29" s="487"/>
      <c r="D29" s="487"/>
      <c r="E29" s="487"/>
      <c r="F29" s="487"/>
      <c r="G29" s="487"/>
      <c r="H29" s="487"/>
      <c r="I29" s="487"/>
      <c r="J29" s="487"/>
      <c r="K29" s="487"/>
      <c r="L29" s="487"/>
      <c r="M29" s="487"/>
      <c r="N29" s="487"/>
      <c r="O29" s="487"/>
    </row>
    <row r="30" spans="2:15" ht="15.75" thickBot="1" x14ac:dyDescent="0.3">
      <c r="B30" s="356" t="s">
        <v>378</v>
      </c>
      <c r="C30" s="357">
        <v>2019</v>
      </c>
      <c r="D30" s="357">
        <v>2020</v>
      </c>
      <c r="E30" s="357">
        <v>2021</v>
      </c>
      <c r="F30" s="357">
        <v>2022</v>
      </c>
      <c r="G30" s="357">
        <v>2023</v>
      </c>
      <c r="H30" s="357">
        <v>2024</v>
      </c>
      <c r="I30" s="357">
        <v>2025</v>
      </c>
      <c r="J30" s="357">
        <v>2026</v>
      </c>
      <c r="K30" s="357">
        <v>2027</v>
      </c>
      <c r="L30" s="357">
        <v>2028</v>
      </c>
      <c r="M30" s="357">
        <v>2029</v>
      </c>
      <c r="N30" s="357">
        <v>2030</v>
      </c>
      <c r="O30" s="358"/>
    </row>
    <row r="31" spans="2:15" x14ac:dyDescent="0.25">
      <c r="B31" s="100" t="s">
        <v>460</v>
      </c>
      <c r="C31" s="359">
        <v>5.8</v>
      </c>
      <c r="D31" s="359">
        <v>5.5111111111111111</v>
      </c>
      <c r="E31" s="359">
        <v>4.5</v>
      </c>
      <c r="F31" s="102"/>
      <c r="G31" s="102"/>
      <c r="H31" s="102"/>
      <c r="I31" s="102"/>
      <c r="J31" s="102"/>
      <c r="K31" s="102"/>
      <c r="L31" s="102"/>
      <c r="M31" s="102"/>
      <c r="N31" s="102"/>
      <c r="O31" s="374">
        <f>(E31-D31)/D31</f>
        <v>-0.18346774193548387</v>
      </c>
    </row>
    <row r="32" spans="2:15" x14ac:dyDescent="0.25">
      <c r="B32" s="104" t="s">
        <v>461</v>
      </c>
      <c r="C32" s="118">
        <v>5.5161290322580649</v>
      </c>
      <c r="D32" s="118">
        <v>6.45</v>
      </c>
      <c r="E32" s="118">
        <v>4.9210526315789478</v>
      </c>
      <c r="F32" s="94"/>
      <c r="G32" s="94"/>
      <c r="H32" s="94"/>
      <c r="I32" s="94"/>
      <c r="J32" s="94"/>
      <c r="K32" s="94"/>
      <c r="L32" s="94"/>
      <c r="M32" s="94"/>
      <c r="N32" s="94"/>
      <c r="O32" s="375">
        <f t="shared" ref="O32:O34" si="8">(E32-D32)/D32</f>
        <v>-0.2370461036311709</v>
      </c>
    </row>
    <row r="33" spans="2:15" x14ac:dyDescent="0.25">
      <c r="B33" s="104" t="s">
        <v>493</v>
      </c>
      <c r="C33" s="118">
        <v>6.1242202729044841</v>
      </c>
      <c r="D33" s="118">
        <v>5.95</v>
      </c>
      <c r="E33" s="118">
        <v>4.5176470588235293</v>
      </c>
      <c r="F33" s="94"/>
      <c r="G33" s="94"/>
      <c r="H33" s="94"/>
      <c r="I33" s="94"/>
      <c r="J33" s="94"/>
      <c r="K33" s="94"/>
      <c r="L33" s="94"/>
      <c r="M33" s="94"/>
      <c r="N33" s="94"/>
      <c r="O33" s="375">
        <f t="shared" si="8"/>
        <v>-0.24073158675234804</v>
      </c>
    </row>
    <row r="34" spans="2:15" x14ac:dyDescent="0.25">
      <c r="B34" s="104" t="s">
        <v>383</v>
      </c>
      <c r="C34" s="118">
        <v>5.2857142857142856</v>
      </c>
      <c r="D34" s="118">
        <v>5.29</v>
      </c>
      <c r="E34" s="118">
        <v>5.29</v>
      </c>
      <c r="F34" s="94"/>
      <c r="G34" s="94"/>
      <c r="H34" s="94"/>
      <c r="I34" s="94"/>
      <c r="J34" s="94"/>
      <c r="K34" s="94"/>
      <c r="L34" s="94"/>
      <c r="M34" s="94"/>
      <c r="N34" s="94"/>
      <c r="O34" s="375">
        <f t="shared" si="8"/>
        <v>0</v>
      </c>
    </row>
    <row r="35" spans="2:15" ht="15.75" thickBot="1" x14ac:dyDescent="0.3">
      <c r="B35" s="376" t="s">
        <v>682</v>
      </c>
      <c r="C35" s="377"/>
      <c r="D35" s="377"/>
      <c r="E35" s="377">
        <v>8.5</v>
      </c>
      <c r="F35" s="378"/>
      <c r="G35" s="378"/>
      <c r="H35" s="378"/>
      <c r="I35" s="378"/>
      <c r="J35" s="378"/>
      <c r="K35" s="378"/>
      <c r="L35" s="378"/>
      <c r="M35" s="378"/>
      <c r="N35" s="378"/>
      <c r="O35" s="379" t="s">
        <v>726</v>
      </c>
    </row>
    <row r="36" spans="2:15" ht="15.75" thickBot="1" x14ac:dyDescent="0.3">
      <c r="B36" s="380" t="s">
        <v>496</v>
      </c>
      <c r="C36" s="381">
        <f t="shared" ref="C36:N36" si="9">AVERAGE(C31:C35)</f>
        <v>5.6815158977192084</v>
      </c>
      <c r="D36" s="381">
        <f t="shared" si="9"/>
        <v>5.8002777777777776</v>
      </c>
      <c r="E36" s="381">
        <f t="shared" si="9"/>
        <v>5.5457399380804961</v>
      </c>
      <c r="F36" s="381" t="e">
        <f t="shared" si="9"/>
        <v>#DIV/0!</v>
      </c>
      <c r="G36" s="381" t="e">
        <f t="shared" si="9"/>
        <v>#DIV/0!</v>
      </c>
      <c r="H36" s="381" t="e">
        <f t="shared" si="9"/>
        <v>#DIV/0!</v>
      </c>
      <c r="I36" s="381" t="e">
        <f t="shared" si="9"/>
        <v>#DIV/0!</v>
      </c>
      <c r="J36" s="381" t="e">
        <f t="shared" si="9"/>
        <v>#DIV/0!</v>
      </c>
      <c r="K36" s="381" t="e">
        <f t="shared" si="9"/>
        <v>#DIV/0!</v>
      </c>
      <c r="L36" s="381" t="e">
        <f t="shared" si="9"/>
        <v>#DIV/0!</v>
      </c>
      <c r="M36" s="381" t="e">
        <f t="shared" si="9"/>
        <v>#DIV/0!</v>
      </c>
      <c r="N36" s="381" t="e">
        <f t="shared" si="9"/>
        <v>#DIV/0!</v>
      </c>
      <c r="O36" s="382">
        <f t="shared" ref="O36" si="10">(E36-D36)/D36</f>
        <v>-4.3883732719228651E-2</v>
      </c>
    </row>
    <row r="39" spans="2:15" x14ac:dyDescent="0.25">
      <c r="C39" t="s">
        <v>494</v>
      </c>
    </row>
    <row r="40" spans="2:15" x14ac:dyDescent="0.25">
      <c r="C40" t="s">
        <v>495</v>
      </c>
    </row>
  </sheetData>
  <mergeCells count="4">
    <mergeCell ref="B2:O2"/>
    <mergeCell ref="B11:O11"/>
    <mergeCell ref="B20:O20"/>
    <mergeCell ref="B29:O29"/>
  </mergeCells>
  <pageMargins left="0.7" right="0.7" top="0.75" bottom="0.75" header="0.3" footer="0.3"/>
  <pageSetup paperSize="9" orientation="portrait" r:id="rId1"/>
  <ignoredErrors>
    <ignoredError sqref="C9:N9 C18:N18 C27:N27 C36:N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3"/>
  <sheetViews>
    <sheetView zoomScaleNormal="10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B25" sqref="B25:B33"/>
    </sheetView>
  </sheetViews>
  <sheetFormatPr baseColWidth="10" defaultRowHeight="15" x14ac:dyDescent="0.25"/>
  <cols>
    <col min="1" max="1" width="21.7109375" bestFit="1" customWidth="1"/>
    <col min="2" max="2" width="32" bestFit="1" customWidth="1"/>
    <col min="3" max="3" width="31.5703125" customWidth="1"/>
    <col min="4" max="4" width="3.7109375" bestFit="1" customWidth="1"/>
    <col min="5" max="5" width="1.5703125" bestFit="1" customWidth="1"/>
    <col min="6" max="6" width="1.7109375" bestFit="1" customWidth="1"/>
    <col min="7" max="7" width="5.42578125" bestFit="1" customWidth="1"/>
    <col min="8" max="8" width="38.42578125" bestFit="1" customWidth="1"/>
    <col min="9" max="9" width="16.7109375" bestFit="1" customWidth="1"/>
    <col min="10" max="10" width="2" customWidth="1"/>
    <col min="11" max="11" width="2.28515625" customWidth="1"/>
    <col min="12" max="12" width="5.140625" bestFit="1" customWidth="1"/>
    <col min="13" max="13" width="47.28515625" bestFit="1" customWidth="1"/>
    <col min="14" max="14" width="38" customWidth="1"/>
  </cols>
  <sheetData>
    <row r="1" spans="1:14" x14ac:dyDescent="0.25">
      <c r="A1" s="560" t="s">
        <v>269</v>
      </c>
      <c r="B1" s="560"/>
      <c r="C1" s="56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x14ac:dyDescent="0.25">
      <c r="A2" s="561"/>
      <c r="B2" s="561"/>
      <c r="C2" s="56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ht="15.75" thickBot="1" x14ac:dyDescent="0.3">
      <c r="A3" s="206"/>
      <c r="B3" s="20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4" ht="15" customHeight="1" thickBot="1" x14ac:dyDescent="0.3">
      <c r="A4" s="562" t="s">
        <v>0</v>
      </c>
      <c r="B4" s="563"/>
      <c r="C4" s="563"/>
      <c r="D4" s="564"/>
      <c r="E4" s="562" t="s">
        <v>1</v>
      </c>
      <c r="F4" s="563"/>
      <c r="G4" s="563"/>
      <c r="H4" s="563"/>
      <c r="I4" s="563"/>
      <c r="J4" s="563"/>
      <c r="K4" s="563"/>
      <c r="L4" s="563"/>
      <c r="M4" s="563"/>
      <c r="N4" s="563"/>
    </row>
    <row r="5" spans="1:14" ht="14.45" customHeight="1" x14ac:dyDescent="0.25">
      <c r="A5" s="565" t="s">
        <v>270</v>
      </c>
      <c r="B5" s="566"/>
      <c r="C5" s="566"/>
      <c r="D5" s="567"/>
      <c r="E5" s="565" t="s">
        <v>271</v>
      </c>
      <c r="F5" s="566"/>
      <c r="G5" s="566"/>
      <c r="H5" s="566"/>
      <c r="I5" s="566"/>
      <c r="J5" s="566"/>
      <c r="K5" s="566"/>
      <c r="L5" s="566"/>
      <c r="M5" s="566"/>
      <c r="N5" s="566"/>
    </row>
    <row r="6" spans="1:14" ht="15.75" thickBot="1" x14ac:dyDescent="0.3">
      <c r="A6" s="568"/>
      <c r="B6" s="569"/>
      <c r="C6" s="569"/>
      <c r="D6" s="570"/>
      <c r="E6" s="568"/>
      <c r="F6" s="569"/>
      <c r="G6" s="569"/>
      <c r="H6" s="569"/>
      <c r="I6" s="569"/>
      <c r="J6" s="569"/>
      <c r="K6" s="569"/>
      <c r="L6" s="569"/>
      <c r="M6" s="569"/>
      <c r="N6" s="569"/>
    </row>
    <row r="7" spans="1:14" ht="14.45" customHeight="1" x14ac:dyDescent="0.25">
      <c r="A7" s="571" t="s">
        <v>10</v>
      </c>
      <c r="B7" s="572"/>
      <c r="C7" s="572"/>
      <c r="D7" s="572"/>
      <c r="E7" s="572"/>
      <c r="F7" s="572"/>
      <c r="G7" s="572"/>
      <c r="H7" s="572"/>
      <c r="I7" s="572"/>
      <c r="J7" s="572"/>
      <c r="K7" s="572"/>
      <c r="L7" s="572"/>
      <c r="M7" s="572"/>
      <c r="N7" s="572"/>
    </row>
    <row r="8" spans="1:14" ht="15" customHeight="1" x14ac:dyDescent="0.25">
      <c r="A8" s="573" t="s">
        <v>11</v>
      </c>
      <c r="B8" s="574"/>
      <c r="C8" s="574"/>
      <c r="D8" s="574"/>
      <c r="E8" s="574"/>
      <c r="F8" s="574"/>
      <c r="G8" s="574"/>
      <c r="H8" s="574"/>
      <c r="I8" s="574"/>
      <c r="J8" s="574"/>
      <c r="K8" s="574"/>
      <c r="L8" s="574"/>
      <c r="M8" s="574"/>
      <c r="N8" s="574"/>
    </row>
    <row r="9" spans="1:14" ht="15" customHeight="1" x14ac:dyDescent="0.25">
      <c r="A9" s="573" t="s">
        <v>272</v>
      </c>
      <c r="B9" s="574"/>
      <c r="C9" s="574"/>
      <c r="D9" s="574"/>
      <c r="E9" s="574"/>
      <c r="F9" s="574"/>
      <c r="G9" s="574"/>
      <c r="H9" s="574"/>
      <c r="I9" s="574"/>
      <c r="J9" s="574"/>
      <c r="K9" s="574"/>
      <c r="L9" s="574"/>
      <c r="M9" s="574"/>
      <c r="N9" s="574"/>
    </row>
    <row r="10" spans="1:14" ht="15" customHeight="1" thickBot="1" x14ac:dyDescent="0.3">
      <c r="A10" s="575" t="s">
        <v>273</v>
      </c>
      <c r="B10" s="576"/>
      <c r="C10" s="576"/>
      <c r="D10" s="576"/>
      <c r="E10" s="576"/>
      <c r="F10" s="576"/>
      <c r="G10" s="576"/>
      <c r="H10" s="576"/>
      <c r="I10" s="574"/>
      <c r="J10" s="576"/>
      <c r="K10" s="576"/>
      <c r="L10" s="576"/>
      <c r="M10" s="576"/>
      <c r="N10" s="576"/>
    </row>
    <row r="11" spans="1:14" ht="15.75" thickBot="1" x14ac:dyDescent="0.3">
      <c r="A11" s="16" t="s">
        <v>274</v>
      </c>
      <c r="B11" s="129" t="s">
        <v>275</v>
      </c>
      <c r="C11" s="69" t="s">
        <v>83</v>
      </c>
      <c r="D11" s="71" t="s">
        <v>17</v>
      </c>
      <c r="E11" s="68" t="s">
        <v>34</v>
      </c>
      <c r="F11" s="69" t="s">
        <v>172</v>
      </c>
      <c r="G11" s="16" t="s">
        <v>173</v>
      </c>
      <c r="H11" s="129" t="s">
        <v>84</v>
      </c>
      <c r="I11" s="68" t="s">
        <v>628</v>
      </c>
      <c r="J11" s="129" t="s">
        <v>34</v>
      </c>
      <c r="K11" s="69" t="s">
        <v>172</v>
      </c>
      <c r="L11" s="16" t="s">
        <v>276</v>
      </c>
      <c r="M11" s="201" t="s">
        <v>85</v>
      </c>
      <c r="N11" s="202" t="s">
        <v>277</v>
      </c>
    </row>
    <row r="12" spans="1:14" ht="15.75" thickBot="1" x14ac:dyDescent="0.3">
      <c r="A12" s="503" t="s">
        <v>351</v>
      </c>
      <c r="B12" s="130" t="s">
        <v>352</v>
      </c>
      <c r="C12" s="137" t="s">
        <v>353</v>
      </c>
      <c r="D12" s="137" t="s">
        <v>354</v>
      </c>
      <c r="E12" s="137">
        <v>4</v>
      </c>
      <c r="F12" s="137">
        <v>4</v>
      </c>
      <c r="G12" s="138">
        <f>E12*F12</f>
        <v>16</v>
      </c>
      <c r="H12" s="136" t="s">
        <v>355</v>
      </c>
      <c r="I12" s="137" t="s">
        <v>103</v>
      </c>
      <c r="J12" s="137">
        <v>2</v>
      </c>
      <c r="K12" s="137">
        <v>2</v>
      </c>
      <c r="L12" s="138">
        <f>J12*K12</f>
        <v>4</v>
      </c>
      <c r="M12" s="452" t="s">
        <v>356</v>
      </c>
      <c r="N12" s="283"/>
    </row>
    <row r="13" spans="1:14" x14ac:dyDescent="0.25">
      <c r="A13" s="509"/>
      <c r="B13" s="497" t="s">
        <v>322</v>
      </c>
      <c r="C13" s="488" t="s">
        <v>529</v>
      </c>
      <c r="D13" s="488" t="s">
        <v>297</v>
      </c>
      <c r="E13" s="488">
        <v>3</v>
      </c>
      <c r="F13" s="488">
        <v>4</v>
      </c>
      <c r="G13" s="508">
        <f>E13*F13</f>
        <v>12</v>
      </c>
      <c r="H13" s="132" t="s">
        <v>734</v>
      </c>
      <c r="I13" s="410" t="s">
        <v>103</v>
      </c>
      <c r="J13" s="488">
        <v>3</v>
      </c>
      <c r="K13" s="488">
        <v>2</v>
      </c>
      <c r="L13" s="508">
        <f>J13*K13</f>
        <v>6</v>
      </c>
      <c r="M13" s="185" t="s">
        <v>357</v>
      </c>
      <c r="N13" s="187"/>
    </row>
    <row r="14" spans="1:14" ht="15.75" thickBot="1" x14ac:dyDescent="0.3">
      <c r="A14" s="509"/>
      <c r="B14" s="499"/>
      <c r="C14" s="490"/>
      <c r="D14" s="490"/>
      <c r="E14" s="490"/>
      <c r="F14" s="490"/>
      <c r="G14" s="502"/>
      <c r="H14" s="134" t="s">
        <v>530</v>
      </c>
      <c r="I14" s="411" t="s">
        <v>103</v>
      </c>
      <c r="J14" s="490"/>
      <c r="K14" s="490"/>
      <c r="L14" s="502"/>
      <c r="M14" s="182"/>
      <c r="N14" s="178"/>
    </row>
    <row r="15" spans="1:14" ht="15.75" thickBot="1" x14ac:dyDescent="0.3">
      <c r="A15" s="504"/>
      <c r="B15" s="130" t="s">
        <v>238</v>
      </c>
      <c r="C15" s="137" t="s">
        <v>358</v>
      </c>
      <c r="D15" s="137" t="s">
        <v>293</v>
      </c>
      <c r="E15" s="137">
        <v>3</v>
      </c>
      <c r="F15" s="137">
        <v>4</v>
      </c>
      <c r="G15" s="138">
        <f>E15*F15</f>
        <v>12</v>
      </c>
      <c r="H15" s="136" t="s">
        <v>359</v>
      </c>
      <c r="I15" s="137" t="s">
        <v>686</v>
      </c>
      <c r="J15" s="137">
        <v>2</v>
      </c>
      <c r="K15" s="137">
        <v>3</v>
      </c>
      <c r="L15" s="138">
        <f>J15*K15</f>
        <v>6</v>
      </c>
      <c r="M15" s="452"/>
      <c r="N15" s="283"/>
    </row>
    <row r="16" spans="1:14" x14ac:dyDescent="0.25">
      <c r="A16" s="517" t="s">
        <v>127</v>
      </c>
      <c r="B16" s="497" t="s">
        <v>758</v>
      </c>
      <c r="C16" s="488" t="s">
        <v>759</v>
      </c>
      <c r="D16" s="488" t="s">
        <v>293</v>
      </c>
      <c r="E16" s="488">
        <v>4</v>
      </c>
      <c r="F16" s="488">
        <v>4</v>
      </c>
      <c r="G16" s="491">
        <f>E16*F16</f>
        <v>16</v>
      </c>
      <c r="H16" s="132" t="s">
        <v>757</v>
      </c>
      <c r="I16" s="410" t="s">
        <v>728</v>
      </c>
      <c r="J16" s="488">
        <v>2</v>
      </c>
      <c r="K16" s="488">
        <v>2</v>
      </c>
      <c r="L16" s="491">
        <f>J16*K16</f>
        <v>4</v>
      </c>
      <c r="M16" s="186" t="s">
        <v>767</v>
      </c>
      <c r="N16" s="400"/>
    </row>
    <row r="17" spans="1:14" x14ac:dyDescent="0.25">
      <c r="A17" s="496"/>
      <c r="B17" s="498"/>
      <c r="C17" s="489"/>
      <c r="D17" s="489"/>
      <c r="E17" s="489"/>
      <c r="F17" s="489"/>
      <c r="G17" s="492"/>
      <c r="H17" s="133" t="s">
        <v>761</v>
      </c>
      <c r="I17" s="412" t="s">
        <v>728</v>
      </c>
      <c r="J17" s="489"/>
      <c r="K17" s="489"/>
      <c r="L17" s="492"/>
      <c r="M17" s="417"/>
      <c r="N17" s="401"/>
    </row>
    <row r="18" spans="1:14" x14ac:dyDescent="0.25">
      <c r="A18" s="496"/>
      <c r="B18" s="498"/>
      <c r="C18" s="435" t="s">
        <v>760</v>
      </c>
      <c r="D18" s="412" t="s">
        <v>293</v>
      </c>
      <c r="E18" s="412">
        <v>4</v>
      </c>
      <c r="F18" s="412">
        <v>4</v>
      </c>
      <c r="G18" s="418">
        <f>E18*F18</f>
        <v>16</v>
      </c>
      <c r="H18" s="133" t="s">
        <v>762</v>
      </c>
      <c r="I18" s="412" t="s">
        <v>690</v>
      </c>
      <c r="J18" s="412">
        <v>2</v>
      </c>
      <c r="K18" s="412">
        <v>2</v>
      </c>
      <c r="L18" s="418">
        <f>J18*K18</f>
        <v>4</v>
      </c>
      <c r="M18" s="417"/>
      <c r="N18" s="401"/>
    </row>
    <row r="19" spans="1:14" ht="15.75" thickBot="1" x14ac:dyDescent="0.3">
      <c r="A19" s="496"/>
      <c r="B19" s="426" t="s">
        <v>763</v>
      </c>
      <c r="C19" s="441" t="s">
        <v>764</v>
      </c>
      <c r="D19" s="407" t="s">
        <v>311</v>
      </c>
      <c r="E19" s="407">
        <v>3</v>
      </c>
      <c r="F19" s="407">
        <v>3</v>
      </c>
      <c r="G19" s="420">
        <f>E19*F19</f>
        <v>9</v>
      </c>
      <c r="H19" s="139" t="s">
        <v>765</v>
      </c>
      <c r="I19" s="407" t="s">
        <v>690</v>
      </c>
      <c r="J19" s="407">
        <v>2</v>
      </c>
      <c r="K19" s="407">
        <v>2</v>
      </c>
      <c r="L19" s="420">
        <f>J19*K19</f>
        <v>4</v>
      </c>
      <c r="M19" s="419"/>
      <c r="N19" s="448"/>
    </row>
    <row r="20" spans="1:14" ht="15.75" thickBot="1" x14ac:dyDescent="0.3">
      <c r="A20" s="496"/>
      <c r="B20" s="320" t="s">
        <v>267</v>
      </c>
      <c r="C20" s="442" t="s">
        <v>764</v>
      </c>
      <c r="D20" s="409" t="s">
        <v>34</v>
      </c>
      <c r="E20" s="409">
        <v>3</v>
      </c>
      <c r="F20" s="409">
        <v>3</v>
      </c>
      <c r="G20" s="406">
        <f>E20*F20</f>
        <v>9</v>
      </c>
      <c r="H20" s="422" t="s">
        <v>766</v>
      </c>
      <c r="I20" s="409" t="s">
        <v>690</v>
      </c>
      <c r="J20" s="409">
        <v>2</v>
      </c>
      <c r="K20" s="409">
        <v>2</v>
      </c>
      <c r="L20" s="406">
        <f>J20*K20</f>
        <v>4</v>
      </c>
      <c r="M20" s="424"/>
      <c r="N20" s="449"/>
    </row>
    <row r="21" spans="1:14" x14ac:dyDescent="0.25">
      <c r="A21" s="495"/>
      <c r="B21" s="497" t="s">
        <v>768</v>
      </c>
      <c r="C21" s="488" t="s">
        <v>769</v>
      </c>
      <c r="D21" s="488" t="s">
        <v>348</v>
      </c>
      <c r="E21" s="488">
        <v>3</v>
      </c>
      <c r="F21" s="488">
        <v>3</v>
      </c>
      <c r="G21" s="491">
        <f>E21*F21</f>
        <v>9</v>
      </c>
      <c r="H21" s="132" t="s">
        <v>497</v>
      </c>
      <c r="I21" s="410" t="s">
        <v>103</v>
      </c>
      <c r="J21" s="488"/>
      <c r="K21" s="488">
        <v>2</v>
      </c>
      <c r="L21" s="491">
        <v>2</v>
      </c>
      <c r="M21" s="415"/>
      <c r="N21" s="400"/>
    </row>
    <row r="22" spans="1:14" x14ac:dyDescent="0.25">
      <c r="A22" s="495"/>
      <c r="B22" s="498"/>
      <c r="C22" s="489"/>
      <c r="D22" s="489"/>
      <c r="E22" s="489"/>
      <c r="F22" s="489"/>
      <c r="G22" s="492"/>
      <c r="H22" s="133" t="s">
        <v>770</v>
      </c>
      <c r="I22" s="412" t="s">
        <v>103</v>
      </c>
      <c r="J22" s="489"/>
      <c r="K22" s="489"/>
      <c r="L22" s="492"/>
      <c r="M22" s="417"/>
      <c r="N22" s="401"/>
    </row>
    <row r="23" spans="1:14" x14ac:dyDescent="0.25">
      <c r="A23" s="495"/>
      <c r="B23" s="498"/>
      <c r="C23" s="489"/>
      <c r="D23" s="489"/>
      <c r="E23" s="489"/>
      <c r="F23" s="489"/>
      <c r="G23" s="492"/>
      <c r="H23" s="133" t="s">
        <v>771</v>
      </c>
      <c r="I23" s="412" t="s">
        <v>690</v>
      </c>
      <c r="J23" s="489"/>
      <c r="K23" s="489"/>
      <c r="L23" s="492"/>
      <c r="M23" s="417"/>
      <c r="N23" s="401"/>
    </row>
    <row r="24" spans="1:14" ht="15.75" thickBot="1" x14ac:dyDescent="0.3">
      <c r="A24" s="577"/>
      <c r="B24" s="499"/>
      <c r="C24" s="490"/>
      <c r="D24" s="490"/>
      <c r="E24" s="490"/>
      <c r="F24" s="490"/>
      <c r="G24" s="493"/>
      <c r="H24" s="134" t="s">
        <v>448</v>
      </c>
      <c r="I24" s="411" t="s">
        <v>728</v>
      </c>
      <c r="J24" s="490"/>
      <c r="K24" s="490"/>
      <c r="L24" s="493"/>
      <c r="M24" s="416"/>
      <c r="N24" s="402"/>
    </row>
    <row r="25" spans="1:14" ht="14.45" customHeight="1" x14ac:dyDescent="0.25">
      <c r="A25" s="550" t="s">
        <v>278</v>
      </c>
      <c r="B25" s="553" t="s">
        <v>503</v>
      </c>
      <c r="C25" s="536" t="s">
        <v>279</v>
      </c>
      <c r="D25" s="536" t="s">
        <v>280</v>
      </c>
      <c r="E25" s="536">
        <v>3</v>
      </c>
      <c r="F25" s="536">
        <v>4</v>
      </c>
      <c r="G25" s="491">
        <f t="shared" ref="G25:G38" si="0">E25*F25</f>
        <v>12</v>
      </c>
      <c r="H25" s="132" t="s">
        <v>498</v>
      </c>
      <c r="I25" s="208" t="s">
        <v>103</v>
      </c>
      <c r="J25" s="488">
        <v>2</v>
      </c>
      <c r="K25" s="488">
        <v>2</v>
      </c>
      <c r="L25" s="491">
        <f t="shared" ref="L25:L142" si="1">J25*K25</f>
        <v>4</v>
      </c>
      <c r="M25" s="171" t="s">
        <v>504</v>
      </c>
      <c r="N25" s="279" t="s">
        <v>281</v>
      </c>
    </row>
    <row r="26" spans="1:14" ht="14.45" customHeight="1" x14ac:dyDescent="0.25">
      <c r="A26" s="551"/>
      <c r="B26" s="554"/>
      <c r="C26" s="556"/>
      <c r="D26" s="556"/>
      <c r="E26" s="556"/>
      <c r="F26" s="556"/>
      <c r="G26" s="492"/>
      <c r="H26" s="133" t="s">
        <v>497</v>
      </c>
      <c r="I26" s="212" t="s">
        <v>103</v>
      </c>
      <c r="J26" s="489"/>
      <c r="K26" s="489"/>
      <c r="L26" s="492"/>
      <c r="M26" s="218" t="s">
        <v>285</v>
      </c>
      <c r="N26" s="280" t="s">
        <v>286</v>
      </c>
    </row>
    <row r="27" spans="1:14" ht="14.45" customHeight="1" x14ac:dyDescent="0.25">
      <c r="A27" s="551"/>
      <c r="B27" s="554"/>
      <c r="C27" s="556" t="s">
        <v>282</v>
      </c>
      <c r="D27" s="556" t="s">
        <v>280</v>
      </c>
      <c r="E27" s="556">
        <v>3</v>
      </c>
      <c r="F27" s="556">
        <v>4</v>
      </c>
      <c r="G27" s="492">
        <f t="shared" si="0"/>
        <v>12</v>
      </c>
      <c r="H27" s="133" t="s">
        <v>500</v>
      </c>
      <c r="I27" s="212" t="s">
        <v>728</v>
      </c>
      <c r="J27" s="489">
        <v>2</v>
      </c>
      <c r="K27" s="489">
        <v>2</v>
      </c>
      <c r="L27" s="492">
        <f t="shared" si="1"/>
        <v>4</v>
      </c>
      <c r="M27" s="173"/>
      <c r="N27" s="280" t="s">
        <v>283</v>
      </c>
    </row>
    <row r="28" spans="1:14" ht="14.45" customHeight="1" x14ac:dyDescent="0.25">
      <c r="A28" s="551"/>
      <c r="B28" s="554"/>
      <c r="C28" s="556"/>
      <c r="D28" s="556"/>
      <c r="E28" s="556"/>
      <c r="F28" s="556"/>
      <c r="G28" s="492"/>
      <c r="H28" s="133" t="s">
        <v>499</v>
      </c>
      <c r="I28" s="212" t="s">
        <v>686</v>
      </c>
      <c r="J28" s="489"/>
      <c r="K28" s="489"/>
      <c r="L28" s="492"/>
      <c r="M28" s="173"/>
      <c r="N28" s="280" t="s">
        <v>290</v>
      </c>
    </row>
    <row r="29" spans="1:14" ht="14.45" customHeight="1" x14ac:dyDescent="0.25">
      <c r="A29" s="551"/>
      <c r="B29" s="554"/>
      <c r="C29" s="556"/>
      <c r="D29" s="556"/>
      <c r="E29" s="556"/>
      <c r="F29" s="556"/>
      <c r="G29" s="492"/>
      <c r="H29" s="133" t="s">
        <v>102</v>
      </c>
      <c r="I29" s="212" t="s">
        <v>103</v>
      </c>
      <c r="J29" s="489"/>
      <c r="K29" s="489"/>
      <c r="L29" s="492"/>
      <c r="M29" s="173"/>
      <c r="N29" s="280"/>
    </row>
    <row r="30" spans="1:14" ht="14.45" customHeight="1" x14ac:dyDescent="0.25">
      <c r="A30" s="551"/>
      <c r="B30" s="554"/>
      <c r="C30" s="556"/>
      <c r="D30" s="556"/>
      <c r="E30" s="556"/>
      <c r="F30" s="556"/>
      <c r="G30" s="492"/>
      <c r="H30" s="133" t="s">
        <v>502</v>
      </c>
      <c r="I30" s="212" t="s">
        <v>729</v>
      </c>
      <c r="J30" s="489"/>
      <c r="K30" s="489"/>
      <c r="L30" s="492"/>
      <c r="M30" s="173"/>
      <c r="N30" s="280"/>
    </row>
    <row r="31" spans="1:14" ht="14.45" customHeight="1" x14ac:dyDescent="0.25">
      <c r="A31" s="551"/>
      <c r="B31" s="554"/>
      <c r="C31" s="556" t="s">
        <v>284</v>
      </c>
      <c r="D31" s="556" t="s">
        <v>280</v>
      </c>
      <c r="E31" s="556">
        <v>5</v>
      </c>
      <c r="F31" s="556">
        <v>4</v>
      </c>
      <c r="G31" s="492">
        <f>E31*F31</f>
        <v>20</v>
      </c>
      <c r="H31" s="133" t="s">
        <v>685</v>
      </c>
      <c r="I31" s="212" t="s">
        <v>103</v>
      </c>
      <c r="J31" s="489">
        <v>3</v>
      </c>
      <c r="K31" s="489">
        <v>2</v>
      </c>
      <c r="L31" s="492">
        <f>J31*K31</f>
        <v>6</v>
      </c>
      <c r="M31" s="173"/>
      <c r="N31" s="280"/>
    </row>
    <row r="32" spans="1:14" ht="14.45" customHeight="1" x14ac:dyDescent="0.25">
      <c r="A32" s="551"/>
      <c r="B32" s="554"/>
      <c r="C32" s="556"/>
      <c r="D32" s="556"/>
      <c r="E32" s="556"/>
      <c r="F32" s="556"/>
      <c r="G32" s="492"/>
      <c r="H32" s="133" t="s">
        <v>730</v>
      </c>
      <c r="I32" s="212" t="s">
        <v>103</v>
      </c>
      <c r="J32" s="489"/>
      <c r="K32" s="489"/>
      <c r="L32" s="492"/>
      <c r="M32" s="173"/>
      <c r="N32" s="280"/>
    </row>
    <row r="33" spans="1:14" ht="14.45" customHeight="1" thickBot="1" x14ac:dyDescent="0.3">
      <c r="A33" s="551"/>
      <c r="B33" s="555"/>
      <c r="C33" s="578"/>
      <c r="D33" s="578"/>
      <c r="E33" s="578"/>
      <c r="F33" s="578"/>
      <c r="G33" s="579"/>
      <c r="H33" s="139" t="s">
        <v>126</v>
      </c>
      <c r="I33" s="213" t="s">
        <v>728</v>
      </c>
      <c r="J33" s="505"/>
      <c r="K33" s="505"/>
      <c r="L33" s="579"/>
      <c r="M33" s="184"/>
      <c r="N33" s="281"/>
    </row>
    <row r="34" spans="1:14" ht="14.45" customHeight="1" x14ac:dyDescent="0.25">
      <c r="A34" s="551"/>
      <c r="B34" s="553" t="s">
        <v>506</v>
      </c>
      <c r="C34" s="444" t="s">
        <v>507</v>
      </c>
      <c r="D34" s="225" t="s">
        <v>312</v>
      </c>
      <c r="E34" s="216">
        <v>3</v>
      </c>
      <c r="F34" s="216">
        <v>5</v>
      </c>
      <c r="G34" s="210">
        <f>E34*F34</f>
        <v>15</v>
      </c>
      <c r="H34" s="186" t="s">
        <v>500</v>
      </c>
      <c r="I34" s="216" t="s">
        <v>728</v>
      </c>
      <c r="J34" s="216">
        <v>1</v>
      </c>
      <c r="K34" s="216">
        <v>4</v>
      </c>
      <c r="L34" s="210">
        <f>J34*K34</f>
        <v>4</v>
      </c>
      <c r="M34" s="171" t="s">
        <v>511</v>
      </c>
      <c r="N34" s="279"/>
    </row>
    <row r="35" spans="1:14" ht="14.45" customHeight="1" x14ac:dyDescent="0.25">
      <c r="A35" s="551"/>
      <c r="B35" s="554"/>
      <c r="C35" s="445" t="s">
        <v>508</v>
      </c>
      <c r="D35" s="227" t="s">
        <v>312</v>
      </c>
      <c r="E35" s="219">
        <v>3</v>
      </c>
      <c r="F35" s="219">
        <v>5</v>
      </c>
      <c r="G35" s="215">
        <f>E35*F35</f>
        <v>15</v>
      </c>
      <c r="H35" s="173" t="s">
        <v>509</v>
      </c>
      <c r="I35" s="219" t="s">
        <v>103</v>
      </c>
      <c r="J35" s="219">
        <v>2</v>
      </c>
      <c r="K35" s="219">
        <v>2</v>
      </c>
      <c r="L35" s="215">
        <f>J35*K35</f>
        <v>4</v>
      </c>
      <c r="M35" s="218" t="s">
        <v>505</v>
      </c>
      <c r="N35" s="280"/>
    </row>
    <row r="36" spans="1:14" ht="14.45" customHeight="1" thickBot="1" x14ac:dyDescent="0.3">
      <c r="A36" s="551"/>
      <c r="B36" s="555"/>
      <c r="C36" s="446" t="s">
        <v>510</v>
      </c>
      <c r="D36" s="239" t="s">
        <v>312</v>
      </c>
      <c r="E36" s="245">
        <v>2</v>
      </c>
      <c r="F36" s="245">
        <v>5</v>
      </c>
      <c r="G36" s="217">
        <f>E36*F36</f>
        <v>10</v>
      </c>
      <c r="H36" s="184" t="s">
        <v>687</v>
      </c>
      <c r="I36" s="245" t="s">
        <v>728</v>
      </c>
      <c r="J36" s="245">
        <v>2</v>
      </c>
      <c r="K36" s="245">
        <v>2</v>
      </c>
      <c r="L36" s="217">
        <f>J36*K36</f>
        <v>4</v>
      </c>
      <c r="M36" s="184" t="s">
        <v>504</v>
      </c>
      <c r="N36" s="281"/>
    </row>
    <row r="37" spans="1:14" ht="15.75" thickBot="1" x14ac:dyDescent="0.3">
      <c r="A37" s="552"/>
      <c r="B37" s="130" t="s">
        <v>267</v>
      </c>
      <c r="C37" s="135" t="s">
        <v>287</v>
      </c>
      <c r="D37" s="135" t="s">
        <v>34</v>
      </c>
      <c r="E37" s="135">
        <v>4</v>
      </c>
      <c r="F37" s="135">
        <v>3</v>
      </c>
      <c r="G37" s="138">
        <f t="shared" si="0"/>
        <v>12</v>
      </c>
      <c r="H37" s="136" t="s">
        <v>288</v>
      </c>
      <c r="I37" s="137" t="s">
        <v>728</v>
      </c>
      <c r="J37" s="137">
        <v>2</v>
      </c>
      <c r="K37" s="137">
        <v>1</v>
      </c>
      <c r="L37" s="138">
        <f t="shared" si="1"/>
        <v>2</v>
      </c>
      <c r="M37" s="282" t="s">
        <v>289</v>
      </c>
      <c r="N37" s="283"/>
    </row>
    <row r="38" spans="1:14" ht="15.75" thickBot="1" x14ac:dyDescent="0.3">
      <c r="A38" s="529" t="s">
        <v>150</v>
      </c>
      <c r="B38" s="224" t="s">
        <v>291</v>
      </c>
      <c r="C38" s="447" t="s">
        <v>292</v>
      </c>
      <c r="D38" s="267" t="s">
        <v>293</v>
      </c>
      <c r="E38" s="267">
        <v>3</v>
      </c>
      <c r="F38" s="267">
        <v>4</v>
      </c>
      <c r="G38" s="221">
        <f t="shared" si="0"/>
        <v>12</v>
      </c>
      <c r="H38" s="154" t="s">
        <v>294</v>
      </c>
      <c r="I38" s="214" t="s">
        <v>103</v>
      </c>
      <c r="J38" s="214">
        <v>3</v>
      </c>
      <c r="K38" s="214">
        <v>2</v>
      </c>
      <c r="L38" s="221">
        <f t="shared" si="1"/>
        <v>6</v>
      </c>
      <c r="M38" s="179" t="s">
        <v>295</v>
      </c>
      <c r="N38" s="180" t="s">
        <v>515</v>
      </c>
    </row>
    <row r="39" spans="1:14" x14ac:dyDescent="0.25">
      <c r="A39" s="530"/>
      <c r="B39" s="506" t="s">
        <v>195</v>
      </c>
      <c r="C39" s="536" t="s">
        <v>296</v>
      </c>
      <c r="D39" s="536" t="s">
        <v>297</v>
      </c>
      <c r="E39" s="536">
        <v>4</v>
      </c>
      <c r="F39" s="536">
        <v>4</v>
      </c>
      <c r="G39" s="508">
        <f>E39*F39</f>
        <v>16</v>
      </c>
      <c r="H39" s="132" t="s">
        <v>512</v>
      </c>
      <c r="I39" s="113" t="s">
        <v>103</v>
      </c>
      <c r="J39" s="488">
        <v>2</v>
      </c>
      <c r="K39" s="488">
        <v>2</v>
      </c>
      <c r="L39" s="508">
        <f>J39*K39</f>
        <v>4</v>
      </c>
      <c r="M39" s="172" t="s">
        <v>514</v>
      </c>
      <c r="N39" s="173"/>
    </row>
    <row r="40" spans="1:14" x14ac:dyDescent="0.25">
      <c r="A40" s="530"/>
      <c r="B40" s="546"/>
      <c r="C40" s="556"/>
      <c r="D40" s="556"/>
      <c r="E40" s="556"/>
      <c r="F40" s="556"/>
      <c r="G40" s="501"/>
      <c r="H40" s="133" t="s">
        <v>513</v>
      </c>
      <c r="I40" s="112" t="s">
        <v>103</v>
      </c>
      <c r="J40" s="489"/>
      <c r="K40" s="489"/>
      <c r="L40" s="501"/>
      <c r="M40" s="172"/>
      <c r="N40" s="173"/>
    </row>
    <row r="41" spans="1:14" ht="15.75" thickBot="1" x14ac:dyDescent="0.3">
      <c r="A41" s="530"/>
      <c r="B41" s="526"/>
      <c r="C41" s="537"/>
      <c r="D41" s="537"/>
      <c r="E41" s="537"/>
      <c r="F41" s="537"/>
      <c r="G41" s="502"/>
      <c r="H41" s="134" t="s">
        <v>448</v>
      </c>
      <c r="I41" s="67" t="s">
        <v>728</v>
      </c>
      <c r="J41" s="490"/>
      <c r="K41" s="490"/>
      <c r="L41" s="502"/>
      <c r="M41" s="196"/>
      <c r="N41" s="173"/>
    </row>
    <row r="42" spans="1:14" ht="15.75" thickBot="1" x14ac:dyDescent="0.3">
      <c r="A42" s="531"/>
      <c r="B42" s="162" t="s">
        <v>267</v>
      </c>
      <c r="C42" s="135" t="s">
        <v>298</v>
      </c>
      <c r="D42" s="135" t="s">
        <v>34</v>
      </c>
      <c r="E42" s="135">
        <v>4</v>
      </c>
      <c r="F42" s="135">
        <v>4</v>
      </c>
      <c r="G42" s="210">
        <f>E42*F42</f>
        <v>16</v>
      </c>
      <c r="H42" s="136" t="s">
        <v>689</v>
      </c>
      <c r="I42" s="137" t="s">
        <v>728</v>
      </c>
      <c r="J42" s="137">
        <v>2</v>
      </c>
      <c r="K42" s="137">
        <v>2</v>
      </c>
      <c r="L42" s="210">
        <f t="shared" si="1"/>
        <v>4</v>
      </c>
      <c r="M42" s="176"/>
      <c r="N42" s="177"/>
    </row>
    <row r="43" spans="1:14" ht="14.45" customHeight="1" x14ac:dyDescent="0.25">
      <c r="A43" s="557" t="s">
        <v>299</v>
      </c>
      <c r="B43" s="506" t="s">
        <v>503</v>
      </c>
      <c r="C43" s="536" t="s">
        <v>279</v>
      </c>
      <c r="D43" s="536" t="s">
        <v>280</v>
      </c>
      <c r="E43" s="536">
        <v>3</v>
      </c>
      <c r="F43" s="536">
        <v>4</v>
      </c>
      <c r="G43" s="508">
        <f t="shared" ref="G43:G142" si="2">E43*F43</f>
        <v>12</v>
      </c>
      <c r="H43" s="132" t="s">
        <v>516</v>
      </c>
      <c r="I43" s="113" t="s">
        <v>728</v>
      </c>
      <c r="J43" s="488">
        <v>2</v>
      </c>
      <c r="K43" s="488">
        <v>2</v>
      </c>
      <c r="L43" s="508">
        <f t="shared" si="1"/>
        <v>4</v>
      </c>
      <c r="M43" s="185" t="s">
        <v>300</v>
      </c>
      <c r="N43" s="171" t="s">
        <v>301</v>
      </c>
    </row>
    <row r="44" spans="1:14" ht="14.45" customHeight="1" thickBot="1" x14ac:dyDescent="0.3">
      <c r="A44" s="558"/>
      <c r="B44" s="526"/>
      <c r="C44" s="537"/>
      <c r="D44" s="537"/>
      <c r="E44" s="537"/>
      <c r="F44" s="537"/>
      <c r="G44" s="502"/>
      <c r="H44" s="134" t="s">
        <v>497</v>
      </c>
      <c r="I44" s="67" t="s">
        <v>103</v>
      </c>
      <c r="J44" s="490"/>
      <c r="K44" s="490"/>
      <c r="L44" s="502"/>
      <c r="M44" s="172" t="s">
        <v>305</v>
      </c>
      <c r="N44" s="174" t="s">
        <v>554</v>
      </c>
    </row>
    <row r="45" spans="1:14" ht="14.45" customHeight="1" x14ac:dyDescent="0.25">
      <c r="A45" s="558"/>
      <c r="B45" s="506" t="s">
        <v>302</v>
      </c>
      <c r="C45" s="536" t="s">
        <v>303</v>
      </c>
      <c r="D45" s="536" t="s">
        <v>304</v>
      </c>
      <c r="E45" s="536">
        <v>3</v>
      </c>
      <c r="F45" s="536">
        <v>5</v>
      </c>
      <c r="G45" s="508">
        <f>E45*F45</f>
        <v>15</v>
      </c>
      <c r="H45" s="132" t="s">
        <v>517</v>
      </c>
      <c r="I45" s="113" t="s">
        <v>728</v>
      </c>
      <c r="J45" s="488">
        <v>2</v>
      </c>
      <c r="K45" s="488">
        <v>3</v>
      </c>
      <c r="L45" s="508">
        <f>J45*K45</f>
        <v>6</v>
      </c>
      <c r="M45" s="172"/>
      <c r="N45" s="173" t="s">
        <v>290</v>
      </c>
    </row>
    <row r="46" spans="1:14" ht="15.75" thickBot="1" x14ac:dyDescent="0.3">
      <c r="A46" s="558"/>
      <c r="B46" s="526"/>
      <c r="C46" s="537"/>
      <c r="D46" s="537"/>
      <c r="E46" s="537"/>
      <c r="F46" s="537"/>
      <c r="G46" s="502"/>
      <c r="H46" s="134" t="s">
        <v>518</v>
      </c>
      <c r="I46" s="67" t="s">
        <v>103</v>
      </c>
      <c r="J46" s="490"/>
      <c r="K46" s="490"/>
      <c r="L46" s="502"/>
      <c r="M46" s="172"/>
      <c r="N46" s="173"/>
    </row>
    <row r="47" spans="1:14" ht="15" customHeight="1" x14ac:dyDescent="0.25">
      <c r="A47" s="558"/>
      <c r="B47" s="506" t="s">
        <v>267</v>
      </c>
      <c r="C47" s="536" t="s">
        <v>287</v>
      </c>
      <c r="D47" s="536" t="s">
        <v>34</v>
      </c>
      <c r="E47" s="536">
        <v>5</v>
      </c>
      <c r="F47" s="536">
        <v>5</v>
      </c>
      <c r="G47" s="508">
        <f t="shared" si="2"/>
        <v>25</v>
      </c>
      <c r="H47" s="132" t="s">
        <v>306</v>
      </c>
      <c r="I47" s="113" t="s">
        <v>690</v>
      </c>
      <c r="J47" s="488">
        <v>2</v>
      </c>
      <c r="K47" s="488">
        <v>2</v>
      </c>
      <c r="L47" s="508">
        <f t="shared" si="1"/>
        <v>4</v>
      </c>
      <c r="M47" s="172"/>
      <c r="N47" s="174"/>
    </row>
    <row r="48" spans="1:14" ht="15" customHeight="1" thickBot="1" x14ac:dyDescent="0.3">
      <c r="A48" s="559"/>
      <c r="B48" s="526"/>
      <c r="C48" s="537"/>
      <c r="D48" s="537"/>
      <c r="E48" s="537"/>
      <c r="F48" s="537"/>
      <c r="G48" s="502"/>
      <c r="H48" s="134" t="s">
        <v>109</v>
      </c>
      <c r="I48" s="67" t="s">
        <v>728</v>
      </c>
      <c r="J48" s="490"/>
      <c r="K48" s="490"/>
      <c r="L48" s="502"/>
      <c r="M48" s="183"/>
      <c r="N48" s="189"/>
    </row>
    <row r="49" spans="1:14" x14ac:dyDescent="0.25">
      <c r="A49" s="529" t="s">
        <v>307</v>
      </c>
      <c r="B49" s="506" t="s">
        <v>308</v>
      </c>
      <c r="C49" s="536" t="s">
        <v>279</v>
      </c>
      <c r="D49" s="536" t="s">
        <v>280</v>
      </c>
      <c r="E49" s="536">
        <v>3</v>
      </c>
      <c r="F49" s="536">
        <v>4</v>
      </c>
      <c r="G49" s="508">
        <f t="shared" si="2"/>
        <v>12</v>
      </c>
      <c r="H49" s="132" t="s">
        <v>516</v>
      </c>
      <c r="I49" s="113" t="s">
        <v>728</v>
      </c>
      <c r="J49" s="488">
        <v>2</v>
      </c>
      <c r="K49" s="488">
        <v>2</v>
      </c>
      <c r="L49" s="547">
        <f t="shared" si="1"/>
        <v>4</v>
      </c>
      <c r="M49" s="197" t="s">
        <v>163</v>
      </c>
      <c r="N49" s="197" t="s">
        <v>309</v>
      </c>
    </row>
    <row r="50" spans="1:14" ht="15.75" thickBot="1" x14ac:dyDescent="0.3">
      <c r="A50" s="530"/>
      <c r="B50" s="546"/>
      <c r="C50" s="556"/>
      <c r="D50" s="556"/>
      <c r="E50" s="556"/>
      <c r="F50" s="556"/>
      <c r="G50" s="502"/>
      <c r="H50" s="133" t="s">
        <v>497</v>
      </c>
      <c r="I50" s="112" t="s">
        <v>103</v>
      </c>
      <c r="J50" s="489"/>
      <c r="K50" s="489"/>
      <c r="L50" s="548"/>
      <c r="M50" s="198" t="s">
        <v>504</v>
      </c>
      <c r="N50" s="198" t="s">
        <v>310</v>
      </c>
    </row>
    <row r="51" spans="1:14" x14ac:dyDescent="0.25">
      <c r="A51" s="530"/>
      <c r="B51" s="546"/>
      <c r="C51" s="556" t="s">
        <v>75</v>
      </c>
      <c r="D51" s="556" t="s">
        <v>280</v>
      </c>
      <c r="E51" s="556">
        <v>3</v>
      </c>
      <c r="F51" s="556">
        <v>4</v>
      </c>
      <c r="G51" s="508">
        <f>E51*F51</f>
        <v>12</v>
      </c>
      <c r="H51" s="133" t="s">
        <v>519</v>
      </c>
      <c r="I51" s="112" t="s">
        <v>729</v>
      </c>
      <c r="J51" s="489">
        <v>2</v>
      </c>
      <c r="K51" s="489">
        <v>2</v>
      </c>
      <c r="L51" s="547">
        <f>J51*K51</f>
        <v>4</v>
      </c>
      <c r="M51" s="198"/>
      <c r="N51" s="198" t="s">
        <v>290</v>
      </c>
    </row>
    <row r="52" spans="1:14" x14ac:dyDescent="0.25">
      <c r="A52" s="530"/>
      <c r="B52" s="546"/>
      <c r="C52" s="556"/>
      <c r="D52" s="556"/>
      <c r="E52" s="556"/>
      <c r="F52" s="556"/>
      <c r="G52" s="501"/>
      <c r="H52" s="133" t="s">
        <v>497</v>
      </c>
      <c r="I52" s="112" t="s">
        <v>103</v>
      </c>
      <c r="J52" s="489"/>
      <c r="K52" s="489"/>
      <c r="L52" s="549"/>
      <c r="M52" s="198"/>
      <c r="N52" s="198"/>
    </row>
    <row r="53" spans="1:14" ht="15.75" thickBot="1" x14ac:dyDescent="0.3">
      <c r="A53" s="530"/>
      <c r="B53" s="526"/>
      <c r="C53" s="537"/>
      <c r="D53" s="537"/>
      <c r="E53" s="537"/>
      <c r="F53" s="537"/>
      <c r="G53" s="502"/>
      <c r="H53" s="134" t="s">
        <v>520</v>
      </c>
      <c r="I53" s="67" t="s">
        <v>690</v>
      </c>
      <c r="J53" s="490"/>
      <c r="K53" s="490"/>
      <c r="L53" s="548"/>
      <c r="M53" s="192"/>
      <c r="N53" s="198"/>
    </row>
    <row r="54" spans="1:14" ht="15.75" thickBot="1" x14ac:dyDescent="0.3">
      <c r="A54" s="531"/>
      <c r="B54" s="162" t="s">
        <v>267</v>
      </c>
      <c r="C54" s="135" t="s">
        <v>287</v>
      </c>
      <c r="D54" s="135" t="s">
        <v>34</v>
      </c>
      <c r="E54" s="135">
        <v>3</v>
      </c>
      <c r="F54" s="135">
        <v>3</v>
      </c>
      <c r="G54" s="210">
        <f t="shared" si="2"/>
        <v>9</v>
      </c>
      <c r="H54" s="136" t="s">
        <v>306</v>
      </c>
      <c r="I54" s="137" t="s">
        <v>690</v>
      </c>
      <c r="J54" s="137">
        <v>1</v>
      </c>
      <c r="K54" s="137">
        <v>1</v>
      </c>
      <c r="L54" s="210">
        <f t="shared" si="1"/>
        <v>1</v>
      </c>
      <c r="M54" s="199"/>
      <c r="N54" s="200"/>
    </row>
    <row r="55" spans="1:14" ht="14.45" customHeight="1" x14ac:dyDescent="0.25">
      <c r="A55" s="503" t="s">
        <v>313</v>
      </c>
      <c r="B55" s="506" t="s">
        <v>522</v>
      </c>
      <c r="C55" s="488" t="s">
        <v>523</v>
      </c>
      <c r="D55" s="488" t="s">
        <v>293</v>
      </c>
      <c r="E55" s="488">
        <v>4</v>
      </c>
      <c r="F55" s="488">
        <v>4</v>
      </c>
      <c r="G55" s="508">
        <f t="shared" si="2"/>
        <v>16</v>
      </c>
      <c r="H55" s="132" t="s">
        <v>501</v>
      </c>
      <c r="I55" s="113" t="s">
        <v>729</v>
      </c>
      <c r="J55" s="488">
        <v>2</v>
      </c>
      <c r="K55" s="488">
        <v>2</v>
      </c>
      <c r="L55" s="547">
        <f t="shared" si="1"/>
        <v>4</v>
      </c>
      <c r="M55" s="191" t="s">
        <v>315</v>
      </c>
      <c r="N55" s="191" t="s">
        <v>316</v>
      </c>
    </row>
    <row r="56" spans="1:14" ht="14.45" customHeight="1" x14ac:dyDescent="0.25">
      <c r="A56" s="509"/>
      <c r="B56" s="546"/>
      <c r="C56" s="489"/>
      <c r="D56" s="489"/>
      <c r="E56" s="489"/>
      <c r="F56" s="489"/>
      <c r="G56" s="501"/>
      <c r="H56" s="133" t="s">
        <v>448</v>
      </c>
      <c r="I56" s="112" t="s">
        <v>728</v>
      </c>
      <c r="J56" s="489"/>
      <c r="K56" s="489"/>
      <c r="L56" s="549"/>
      <c r="M56" s="192" t="s">
        <v>319</v>
      </c>
      <c r="N56" s="192" t="s">
        <v>524</v>
      </c>
    </row>
    <row r="57" spans="1:14" ht="14.45" customHeight="1" thickBot="1" x14ac:dyDescent="0.3">
      <c r="A57" s="509"/>
      <c r="B57" s="546"/>
      <c r="C57" s="489"/>
      <c r="D57" s="489"/>
      <c r="E57" s="489"/>
      <c r="F57" s="489"/>
      <c r="G57" s="502"/>
      <c r="H57" s="133" t="s">
        <v>521</v>
      </c>
      <c r="I57" s="112" t="s">
        <v>728</v>
      </c>
      <c r="J57" s="489"/>
      <c r="K57" s="489"/>
      <c r="L57" s="548"/>
      <c r="M57" s="192" t="s">
        <v>555</v>
      </c>
      <c r="N57" s="192" t="s">
        <v>320</v>
      </c>
    </row>
    <row r="58" spans="1:14" ht="15.75" thickBot="1" x14ac:dyDescent="0.3">
      <c r="A58" s="509"/>
      <c r="B58" s="526"/>
      <c r="C58" s="436" t="s">
        <v>317</v>
      </c>
      <c r="D58" s="67" t="s">
        <v>293</v>
      </c>
      <c r="E58" s="67">
        <v>3</v>
      </c>
      <c r="F58" s="67">
        <v>4</v>
      </c>
      <c r="G58" s="210">
        <f t="shared" si="2"/>
        <v>12</v>
      </c>
      <c r="H58" s="134" t="s">
        <v>318</v>
      </c>
      <c r="I58" s="67" t="s">
        <v>103</v>
      </c>
      <c r="J58" s="67">
        <v>2</v>
      </c>
      <c r="K58" s="67">
        <v>2</v>
      </c>
      <c r="L58" s="210">
        <f t="shared" si="1"/>
        <v>4</v>
      </c>
      <c r="M58" s="192"/>
      <c r="N58" s="194" t="s">
        <v>536</v>
      </c>
    </row>
    <row r="59" spans="1:14" x14ac:dyDescent="0.25">
      <c r="A59" s="509"/>
      <c r="B59" s="506" t="s">
        <v>528</v>
      </c>
      <c r="C59" s="488" t="s">
        <v>314</v>
      </c>
      <c r="D59" s="488" t="s">
        <v>312</v>
      </c>
      <c r="E59" s="488">
        <v>3</v>
      </c>
      <c r="F59" s="488">
        <v>4</v>
      </c>
      <c r="G59" s="508">
        <f t="shared" si="2"/>
        <v>12</v>
      </c>
      <c r="H59" s="132" t="s">
        <v>526</v>
      </c>
      <c r="I59" s="113" t="s">
        <v>103</v>
      </c>
      <c r="J59" s="488">
        <v>2</v>
      </c>
      <c r="K59" s="488">
        <v>2</v>
      </c>
      <c r="L59" s="547">
        <f t="shared" si="1"/>
        <v>4</v>
      </c>
      <c r="M59" s="192"/>
      <c r="N59" s="192" t="s">
        <v>537</v>
      </c>
    </row>
    <row r="60" spans="1:14" ht="15.75" thickBot="1" x14ac:dyDescent="0.3">
      <c r="A60" s="509"/>
      <c r="B60" s="546"/>
      <c r="C60" s="489"/>
      <c r="D60" s="489"/>
      <c r="E60" s="489"/>
      <c r="F60" s="489"/>
      <c r="G60" s="502"/>
      <c r="H60" s="133" t="s">
        <v>525</v>
      </c>
      <c r="I60" s="112" t="s">
        <v>103</v>
      </c>
      <c r="J60" s="489"/>
      <c r="K60" s="489"/>
      <c r="L60" s="548"/>
      <c r="M60" s="192"/>
      <c r="N60" s="192"/>
    </row>
    <row r="61" spans="1:14" x14ac:dyDescent="0.25">
      <c r="A61" s="509"/>
      <c r="B61" s="546"/>
      <c r="C61" s="489" t="s">
        <v>529</v>
      </c>
      <c r="D61" s="489" t="s">
        <v>312</v>
      </c>
      <c r="E61" s="489">
        <v>4</v>
      </c>
      <c r="F61" s="489">
        <v>5</v>
      </c>
      <c r="G61" s="508">
        <f>E61*F61</f>
        <v>20</v>
      </c>
      <c r="H61" s="133" t="s">
        <v>448</v>
      </c>
      <c r="I61" s="112" t="s">
        <v>728</v>
      </c>
      <c r="J61" s="489">
        <v>3</v>
      </c>
      <c r="K61" s="489">
        <v>3</v>
      </c>
      <c r="L61" s="547">
        <f>J61*K61</f>
        <v>9</v>
      </c>
      <c r="M61" s="192"/>
      <c r="N61" s="192"/>
    </row>
    <row r="62" spans="1:14" ht="15.75" thickBot="1" x14ac:dyDescent="0.3">
      <c r="A62" s="509"/>
      <c r="B62" s="546"/>
      <c r="C62" s="489"/>
      <c r="D62" s="489"/>
      <c r="E62" s="489"/>
      <c r="F62" s="489"/>
      <c r="G62" s="502"/>
      <c r="H62" s="133" t="s">
        <v>532</v>
      </c>
      <c r="I62" s="112" t="s">
        <v>103</v>
      </c>
      <c r="J62" s="489"/>
      <c r="K62" s="489"/>
      <c r="L62" s="548"/>
      <c r="M62" s="192"/>
      <c r="N62" s="192"/>
    </row>
    <row r="63" spans="1:14" x14ac:dyDescent="0.25">
      <c r="A63" s="509"/>
      <c r="B63" s="546"/>
      <c r="C63" s="489" t="s">
        <v>527</v>
      </c>
      <c r="D63" s="489" t="s">
        <v>312</v>
      </c>
      <c r="E63" s="489">
        <v>3</v>
      </c>
      <c r="F63" s="489">
        <v>5</v>
      </c>
      <c r="G63" s="508">
        <f>F63*E63</f>
        <v>15</v>
      </c>
      <c r="H63" s="133" t="s">
        <v>531</v>
      </c>
      <c r="I63" s="112" t="s">
        <v>103</v>
      </c>
      <c r="J63" s="489">
        <v>2</v>
      </c>
      <c r="K63" s="489">
        <v>3</v>
      </c>
      <c r="L63" s="547">
        <f>J63*K63</f>
        <v>6</v>
      </c>
      <c r="M63" s="192"/>
      <c r="N63" s="192"/>
    </row>
    <row r="64" spans="1:14" x14ac:dyDescent="0.25">
      <c r="A64" s="509"/>
      <c r="B64" s="546"/>
      <c r="C64" s="489"/>
      <c r="D64" s="489"/>
      <c r="E64" s="489"/>
      <c r="F64" s="489"/>
      <c r="G64" s="501"/>
      <c r="H64" s="133" t="s">
        <v>687</v>
      </c>
      <c r="I64" s="112" t="s">
        <v>728</v>
      </c>
      <c r="J64" s="489"/>
      <c r="K64" s="489"/>
      <c r="L64" s="549"/>
      <c r="M64" s="192"/>
      <c r="N64" s="192"/>
    </row>
    <row r="65" spans="1:14" ht="15.75" thickBot="1" x14ac:dyDescent="0.3">
      <c r="A65" s="509"/>
      <c r="B65" s="526"/>
      <c r="C65" s="490"/>
      <c r="D65" s="490"/>
      <c r="E65" s="490"/>
      <c r="F65" s="490"/>
      <c r="G65" s="502"/>
      <c r="H65" s="134"/>
      <c r="I65" s="67"/>
      <c r="J65" s="490"/>
      <c r="K65" s="490"/>
      <c r="L65" s="548"/>
      <c r="M65" s="192"/>
      <c r="N65" s="192"/>
    </row>
    <row r="66" spans="1:14" x14ac:dyDescent="0.25">
      <c r="A66" s="509"/>
      <c r="B66" s="506" t="s">
        <v>238</v>
      </c>
      <c r="C66" s="488" t="s">
        <v>533</v>
      </c>
      <c r="D66" s="488" t="s">
        <v>293</v>
      </c>
      <c r="E66" s="488">
        <v>4</v>
      </c>
      <c r="F66" s="488">
        <v>4</v>
      </c>
      <c r="G66" s="508">
        <f>E66*F66</f>
        <v>16</v>
      </c>
      <c r="H66" s="132" t="s">
        <v>535</v>
      </c>
      <c r="I66" s="113" t="s">
        <v>103</v>
      </c>
      <c r="J66" s="488">
        <v>2</v>
      </c>
      <c r="K66" s="488">
        <v>2</v>
      </c>
      <c r="L66" s="547">
        <f>J66*K66</f>
        <v>4</v>
      </c>
      <c r="M66" s="192"/>
      <c r="N66" s="192"/>
    </row>
    <row r="67" spans="1:14" ht="15.75" thickBot="1" x14ac:dyDescent="0.3">
      <c r="A67" s="504"/>
      <c r="B67" s="526"/>
      <c r="C67" s="490"/>
      <c r="D67" s="490"/>
      <c r="E67" s="490"/>
      <c r="F67" s="490"/>
      <c r="G67" s="502"/>
      <c r="H67" s="134" t="s">
        <v>534</v>
      </c>
      <c r="I67" s="67" t="s">
        <v>729</v>
      </c>
      <c r="J67" s="490"/>
      <c r="K67" s="490"/>
      <c r="L67" s="548"/>
      <c r="M67" s="195"/>
      <c r="N67" s="195"/>
    </row>
    <row r="68" spans="1:14" x14ac:dyDescent="0.25">
      <c r="A68" s="503" t="s">
        <v>321</v>
      </c>
      <c r="B68" s="506" t="s">
        <v>238</v>
      </c>
      <c r="C68" s="434" t="s">
        <v>538</v>
      </c>
      <c r="D68" s="488" t="s">
        <v>293</v>
      </c>
      <c r="E68" s="488">
        <v>4</v>
      </c>
      <c r="F68" s="488">
        <v>4</v>
      </c>
      <c r="G68" s="508">
        <f t="shared" si="2"/>
        <v>16</v>
      </c>
      <c r="H68" s="132" t="s">
        <v>501</v>
      </c>
      <c r="I68" s="113" t="s">
        <v>729</v>
      </c>
      <c r="J68" s="488">
        <v>2</v>
      </c>
      <c r="K68" s="488">
        <v>2</v>
      </c>
      <c r="L68" s="508">
        <f t="shared" si="1"/>
        <v>4</v>
      </c>
      <c r="M68" s="180"/>
      <c r="N68" s="180" t="s">
        <v>536</v>
      </c>
    </row>
    <row r="69" spans="1:14" ht="15.6" customHeight="1" thickBot="1" x14ac:dyDescent="0.3">
      <c r="A69" s="504"/>
      <c r="B69" s="507"/>
      <c r="C69" s="441" t="s">
        <v>540</v>
      </c>
      <c r="D69" s="505"/>
      <c r="E69" s="505"/>
      <c r="F69" s="505"/>
      <c r="G69" s="501"/>
      <c r="H69" s="139" t="s">
        <v>539</v>
      </c>
      <c r="I69" s="441" t="s">
        <v>728</v>
      </c>
      <c r="J69" s="505"/>
      <c r="K69" s="505"/>
      <c r="L69" s="501"/>
      <c r="M69" s="184"/>
      <c r="N69" s="184" t="s">
        <v>537</v>
      </c>
    </row>
    <row r="70" spans="1:14" ht="15.6" customHeight="1" x14ac:dyDescent="0.25">
      <c r="A70" s="494" t="s">
        <v>772</v>
      </c>
      <c r="B70" s="497" t="s">
        <v>773</v>
      </c>
      <c r="C70" s="434" t="s">
        <v>784</v>
      </c>
      <c r="D70" s="488" t="s">
        <v>348</v>
      </c>
      <c r="E70" s="488">
        <v>4</v>
      </c>
      <c r="F70" s="488">
        <v>4</v>
      </c>
      <c r="G70" s="491">
        <f>E70*F70</f>
        <v>16</v>
      </c>
      <c r="H70" s="132" t="s">
        <v>497</v>
      </c>
      <c r="I70" s="434" t="s">
        <v>103</v>
      </c>
      <c r="J70" s="488">
        <v>2</v>
      </c>
      <c r="K70" s="488">
        <v>2</v>
      </c>
      <c r="L70" s="491">
        <f>J70*K70</f>
        <v>4</v>
      </c>
      <c r="M70" s="186"/>
      <c r="N70" s="187"/>
    </row>
    <row r="71" spans="1:14" ht="15.6" customHeight="1" x14ac:dyDescent="0.25">
      <c r="A71" s="495"/>
      <c r="B71" s="498"/>
      <c r="C71" s="435" t="s">
        <v>787</v>
      </c>
      <c r="D71" s="489"/>
      <c r="E71" s="489"/>
      <c r="F71" s="489"/>
      <c r="G71" s="492"/>
      <c r="H71" s="133" t="s">
        <v>771</v>
      </c>
      <c r="I71" s="435" t="s">
        <v>690</v>
      </c>
      <c r="J71" s="489"/>
      <c r="K71" s="489"/>
      <c r="L71" s="492"/>
      <c r="M71" s="173"/>
      <c r="N71" s="175"/>
    </row>
    <row r="72" spans="1:14" ht="15.6" customHeight="1" x14ac:dyDescent="0.25">
      <c r="A72" s="495"/>
      <c r="B72" s="498"/>
      <c r="C72" s="435" t="s">
        <v>786</v>
      </c>
      <c r="D72" s="489"/>
      <c r="E72" s="489"/>
      <c r="F72" s="489"/>
      <c r="G72" s="492"/>
      <c r="H72" s="133" t="s">
        <v>770</v>
      </c>
      <c r="I72" s="435" t="s">
        <v>103</v>
      </c>
      <c r="J72" s="489"/>
      <c r="K72" s="489"/>
      <c r="L72" s="492"/>
      <c r="M72" s="173"/>
      <c r="N72" s="175"/>
    </row>
    <row r="73" spans="1:14" ht="15.6" customHeight="1" x14ac:dyDescent="0.25">
      <c r="A73" s="495"/>
      <c r="B73" s="498"/>
      <c r="C73" s="435" t="s">
        <v>788</v>
      </c>
      <c r="D73" s="489"/>
      <c r="E73" s="489"/>
      <c r="F73" s="489"/>
      <c r="G73" s="492"/>
      <c r="H73" s="133" t="s">
        <v>774</v>
      </c>
      <c r="I73" s="435" t="s">
        <v>690</v>
      </c>
      <c r="J73" s="489"/>
      <c r="K73" s="489"/>
      <c r="L73" s="492"/>
      <c r="M73" s="173"/>
      <c r="N73" s="175"/>
    </row>
    <row r="74" spans="1:14" ht="15.6" customHeight="1" x14ac:dyDescent="0.25">
      <c r="A74" s="495"/>
      <c r="B74" s="498"/>
      <c r="C74" s="435" t="s">
        <v>789</v>
      </c>
      <c r="D74" s="489"/>
      <c r="E74" s="489"/>
      <c r="F74" s="489"/>
      <c r="G74" s="492"/>
      <c r="H74" s="133" t="s">
        <v>730</v>
      </c>
      <c r="I74" s="435" t="s">
        <v>103</v>
      </c>
      <c r="J74" s="489"/>
      <c r="K74" s="489"/>
      <c r="L74" s="492"/>
      <c r="M74" s="173"/>
      <c r="N74" s="175"/>
    </row>
    <row r="75" spans="1:14" ht="15.6" customHeight="1" thickBot="1" x14ac:dyDescent="0.3">
      <c r="A75" s="495"/>
      <c r="B75" s="499"/>
      <c r="C75" s="436" t="s">
        <v>783</v>
      </c>
      <c r="D75" s="490"/>
      <c r="E75" s="490"/>
      <c r="F75" s="490"/>
      <c r="G75" s="493"/>
      <c r="H75" s="134" t="s">
        <v>734</v>
      </c>
      <c r="I75" s="436" t="s">
        <v>785</v>
      </c>
      <c r="J75" s="490"/>
      <c r="K75" s="490"/>
      <c r="L75" s="493"/>
      <c r="M75" s="177"/>
      <c r="N75" s="178"/>
    </row>
    <row r="76" spans="1:14" ht="15.6" customHeight="1" thickBot="1" x14ac:dyDescent="0.3">
      <c r="A76" s="495"/>
      <c r="B76" s="527" t="s">
        <v>617</v>
      </c>
      <c r="C76" s="440" t="s">
        <v>776</v>
      </c>
      <c r="D76" s="440" t="s">
        <v>311</v>
      </c>
      <c r="E76" s="440">
        <v>4</v>
      </c>
      <c r="F76" s="440">
        <v>3</v>
      </c>
      <c r="G76" s="438">
        <f t="shared" ref="G76:G81" si="3">E76*F76</f>
        <v>12</v>
      </c>
      <c r="H76" s="155" t="s">
        <v>775</v>
      </c>
      <c r="I76" s="440" t="s">
        <v>690</v>
      </c>
      <c r="J76" s="440">
        <v>2</v>
      </c>
      <c r="K76" s="440">
        <v>2</v>
      </c>
      <c r="L76" s="438">
        <f t="shared" ref="L76:L81" si="4">J76*K76</f>
        <v>4</v>
      </c>
      <c r="M76" s="472"/>
      <c r="N76" s="475"/>
    </row>
    <row r="77" spans="1:14" ht="15.6" customHeight="1" thickBot="1" x14ac:dyDescent="0.3">
      <c r="A77" s="495"/>
      <c r="B77" s="528"/>
      <c r="C77" s="476" t="s">
        <v>790</v>
      </c>
      <c r="D77" s="137" t="s">
        <v>311</v>
      </c>
      <c r="E77" s="137">
        <v>4</v>
      </c>
      <c r="F77" s="137">
        <v>4</v>
      </c>
      <c r="G77" s="138">
        <f t="shared" si="3"/>
        <v>16</v>
      </c>
      <c r="H77" s="136" t="s">
        <v>791</v>
      </c>
      <c r="I77" s="137" t="s">
        <v>103</v>
      </c>
      <c r="J77" s="137">
        <v>2</v>
      </c>
      <c r="K77" s="137">
        <v>2</v>
      </c>
      <c r="L77" s="138">
        <f t="shared" si="4"/>
        <v>4</v>
      </c>
      <c r="M77" s="282"/>
      <c r="N77" s="283"/>
    </row>
    <row r="78" spans="1:14" ht="15.6" customHeight="1" thickBot="1" x14ac:dyDescent="0.3">
      <c r="A78" s="496"/>
      <c r="B78" s="527"/>
      <c r="C78" s="440" t="s">
        <v>777</v>
      </c>
      <c r="D78" s="440" t="s">
        <v>311</v>
      </c>
      <c r="E78" s="440">
        <v>4</v>
      </c>
      <c r="F78" s="440">
        <v>3</v>
      </c>
      <c r="G78" s="438">
        <f t="shared" si="3"/>
        <v>12</v>
      </c>
      <c r="H78" s="155" t="s">
        <v>778</v>
      </c>
      <c r="I78" s="440" t="s">
        <v>690</v>
      </c>
      <c r="J78" s="440">
        <v>2</v>
      </c>
      <c r="K78" s="440">
        <v>2</v>
      </c>
      <c r="L78" s="438">
        <f t="shared" si="4"/>
        <v>4</v>
      </c>
      <c r="M78" s="472"/>
      <c r="N78" s="472"/>
    </row>
    <row r="79" spans="1:14" ht="15.6" customHeight="1" thickBot="1" x14ac:dyDescent="0.3">
      <c r="A79" s="495"/>
      <c r="B79" s="320" t="s">
        <v>267</v>
      </c>
      <c r="C79" s="442" t="s">
        <v>779</v>
      </c>
      <c r="D79" s="442" t="s">
        <v>34</v>
      </c>
      <c r="E79" s="442">
        <v>4</v>
      </c>
      <c r="F79" s="442">
        <v>3</v>
      </c>
      <c r="G79" s="437">
        <f t="shared" si="3"/>
        <v>12</v>
      </c>
      <c r="H79" s="443" t="s">
        <v>766</v>
      </c>
      <c r="I79" s="442" t="s">
        <v>690</v>
      </c>
      <c r="J79" s="442">
        <v>2</v>
      </c>
      <c r="K79" s="442">
        <v>2</v>
      </c>
      <c r="L79" s="437">
        <f t="shared" si="4"/>
        <v>4</v>
      </c>
      <c r="M79" s="473"/>
      <c r="N79" s="474"/>
    </row>
    <row r="80" spans="1:14" ht="15.6" customHeight="1" thickBot="1" x14ac:dyDescent="0.3">
      <c r="A80" s="495"/>
      <c r="B80" s="130" t="s">
        <v>780</v>
      </c>
      <c r="C80" s="137" t="s">
        <v>781</v>
      </c>
      <c r="D80" s="137" t="s">
        <v>348</v>
      </c>
      <c r="E80" s="137">
        <v>4</v>
      </c>
      <c r="F80" s="137">
        <v>4</v>
      </c>
      <c r="G80" s="138">
        <f t="shared" si="3"/>
        <v>16</v>
      </c>
      <c r="H80" s="136" t="s">
        <v>782</v>
      </c>
      <c r="I80" s="137" t="s">
        <v>103</v>
      </c>
      <c r="J80" s="137">
        <v>2</v>
      </c>
      <c r="K80" s="137">
        <v>2</v>
      </c>
      <c r="L80" s="138">
        <f t="shared" si="4"/>
        <v>4</v>
      </c>
      <c r="M80" s="282"/>
      <c r="N80" s="283"/>
    </row>
    <row r="81" spans="1:14" ht="15.6" customHeight="1" x14ac:dyDescent="0.25">
      <c r="A81" s="503" t="s">
        <v>339</v>
      </c>
      <c r="B81" s="506" t="s">
        <v>322</v>
      </c>
      <c r="C81" s="488" t="s">
        <v>340</v>
      </c>
      <c r="D81" s="488" t="s">
        <v>312</v>
      </c>
      <c r="E81" s="488">
        <v>4</v>
      </c>
      <c r="F81" s="488">
        <v>4</v>
      </c>
      <c r="G81" s="508">
        <f t="shared" si="3"/>
        <v>16</v>
      </c>
      <c r="H81" s="132" t="s">
        <v>550</v>
      </c>
      <c r="I81" s="113" t="s">
        <v>728</v>
      </c>
      <c r="J81" s="488">
        <v>2</v>
      </c>
      <c r="K81" s="488">
        <v>2</v>
      </c>
      <c r="L81" s="508">
        <f t="shared" si="4"/>
        <v>4</v>
      </c>
      <c r="M81" s="185"/>
      <c r="N81" s="186"/>
    </row>
    <row r="82" spans="1:14" ht="15.6" customHeight="1" thickBot="1" x14ac:dyDescent="0.3">
      <c r="A82" s="509"/>
      <c r="B82" s="526"/>
      <c r="C82" s="490"/>
      <c r="D82" s="490"/>
      <c r="E82" s="490"/>
      <c r="F82" s="490"/>
      <c r="G82" s="502"/>
      <c r="H82" s="134" t="s">
        <v>549</v>
      </c>
      <c r="I82" s="67" t="s">
        <v>103</v>
      </c>
      <c r="J82" s="490"/>
      <c r="K82" s="490"/>
      <c r="L82" s="502"/>
      <c r="M82" s="172"/>
      <c r="N82" s="193"/>
    </row>
    <row r="83" spans="1:14" ht="15.6" customHeight="1" x14ac:dyDescent="0.25">
      <c r="A83" s="509"/>
      <c r="B83" s="506" t="s">
        <v>341</v>
      </c>
      <c r="C83" s="488" t="s">
        <v>342</v>
      </c>
      <c r="D83" s="488" t="s">
        <v>280</v>
      </c>
      <c r="E83" s="488">
        <v>3</v>
      </c>
      <c r="F83" s="488">
        <v>4</v>
      </c>
      <c r="G83" s="508">
        <f>E83*F83</f>
        <v>12</v>
      </c>
      <c r="H83" s="132" t="s">
        <v>497</v>
      </c>
      <c r="I83" s="113" t="s">
        <v>103</v>
      </c>
      <c r="J83" s="488">
        <v>2</v>
      </c>
      <c r="K83" s="488">
        <v>2</v>
      </c>
      <c r="L83" s="508">
        <f>J83*K83</f>
        <v>4</v>
      </c>
      <c r="M83" s="172"/>
      <c r="N83" s="193"/>
    </row>
    <row r="84" spans="1:14" ht="15.6" customHeight="1" x14ac:dyDescent="0.25">
      <c r="A84" s="509"/>
      <c r="B84" s="546"/>
      <c r="C84" s="489"/>
      <c r="D84" s="489"/>
      <c r="E84" s="489"/>
      <c r="F84" s="489"/>
      <c r="G84" s="501"/>
      <c r="H84" s="133" t="s">
        <v>551</v>
      </c>
      <c r="I84" s="112" t="s">
        <v>690</v>
      </c>
      <c r="J84" s="489"/>
      <c r="K84" s="489"/>
      <c r="L84" s="501"/>
      <c r="M84" s="172"/>
      <c r="N84" s="193"/>
    </row>
    <row r="85" spans="1:14" ht="15.6" customHeight="1" thickBot="1" x14ac:dyDescent="0.3">
      <c r="A85" s="509"/>
      <c r="B85" s="526"/>
      <c r="C85" s="490"/>
      <c r="D85" s="490"/>
      <c r="E85" s="490"/>
      <c r="F85" s="490"/>
      <c r="G85" s="502"/>
      <c r="H85" s="134" t="s">
        <v>345</v>
      </c>
      <c r="I85" s="67" t="s">
        <v>103</v>
      </c>
      <c r="J85" s="490"/>
      <c r="K85" s="490"/>
      <c r="L85" s="502"/>
      <c r="M85" s="172"/>
      <c r="N85" s="173"/>
    </row>
    <row r="86" spans="1:14" ht="15.6" customHeight="1" thickBot="1" x14ac:dyDescent="0.3">
      <c r="A86" s="511"/>
      <c r="B86" s="161" t="s">
        <v>343</v>
      </c>
      <c r="C86" s="442" t="s">
        <v>344</v>
      </c>
      <c r="D86" s="160" t="s">
        <v>311</v>
      </c>
      <c r="E86" s="160">
        <v>4</v>
      </c>
      <c r="F86" s="160">
        <v>3</v>
      </c>
      <c r="G86" s="210">
        <f>E86*F86</f>
        <v>12</v>
      </c>
      <c r="H86" s="158" t="s">
        <v>345</v>
      </c>
      <c r="I86" s="160" t="s">
        <v>103</v>
      </c>
      <c r="J86" s="160">
        <v>2</v>
      </c>
      <c r="K86" s="160">
        <v>2</v>
      </c>
      <c r="L86" s="210">
        <f>J86*K86</f>
        <v>4</v>
      </c>
      <c r="M86" s="188"/>
      <c r="N86" s="184"/>
    </row>
    <row r="87" spans="1:14" x14ac:dyDescent="0.25">
      <c r="A87" s="543" t="s">
        <v>189</v>
      </c>
      <c r="B87" s="506" t="s">
        <v>322</v>
      </c>
      <c r="C87" s="434" t="s">
        <v>323</v>
      </c>
      <c r="D87" s="488" t="s">
        <v>312</v>
      </c>
      <c r="E87" s="488">
        <v>4</v>
      </c>
      <c r="F87" s="488">
        <v>4</v>
      </c>
      <c r="G87" s="508">
        <f t="shared" si="2"/>
        <v>16</v>
      </c>
      <c r="H87" s="132" t="s">
        <v>213</v>
      </c>
      <c r="I87" s="113" t="s">
        <v>103</v>
      </c>
      <c r="J87" s="488">
        <v>3</v>
      </c>
      <c r="K87" s="488">
        <v>2</v>
      </c>
      <c r="L87" s="508">
        <f t="shared" si="1"/>
        <v>6</v>
      </c>
      <c r="M87" s="186" t="s">
        <v>324</v>
      </c>
      <c r="N87" s="186"/>
    </row>
    <row r="88" spans="1:14" x14ac:dyDescent="0.25">
      <c r="A88" s="545"/>
      <c r="B88" s="546"/>
      <c r="C88" s="435" t="s">
        <v>542</v>
      </c>
      <c r="D88" s="489"/>
      <c r="E88" s="489"/>
      <c r="F88" s="489"/>
      <c r="G88" s="501"/>
      <c r="H88" s="133" t="s">
        <v>530</v>
      </c>
      <c r="I88" s="112" t="s">
        <v>103</v>
      </c>
      <c r="J88" s="489"/>
      <c r="K88" s="489"/>
      <c r="L88" s="501"/>
      <c r="M88" s="173" t="s">
        <v>541</v>
      </c>
      <c r="N88" s="173"/>
    </row>
    <row r="89" spans="1:14" x14ac:dyDescent="0.25">
      <c r="A89" s="545"/>
      <c r="B89" s="546"/>
      <c r="C89" s="435" t="s">
        <v>543</v>
      </c>
      <c r="D89" s="489"/>
      <c r="E89" s="489"/>
      <c r="F89" s="489"/>
      <c r="G89" s="501"/>
      <c r="H89" s="133" t="s">
        <v>500</v>
      </c>
      <c r="I89" s="112" t="s">
        <v>728</v>
      </c>
      <c r="J89" s="489"/>
      <c r="K89" s="489"/>
      <c r="L89" s="501"/>
      <c r="M89" s="173"/>
      <c r="N89" s="173"/>
    </row>
    <row r="90" spans="1:14" ht="15.75" thickBot="1" x14ac:dyDescent="0.3">
      <c r="A90" s="545"/>
      <c r="B90" s="507"/>
      <c r="C90" s="441" t="s">
        <v>326</v>
      </c>
      <c r="D90" s="505"/>
      <c r="E90" s="505"/>
      <c r="F90" s="505"/>
      <c r="G90" s="502"/>
      <c r="H90" s="139" t="s">
        <v>544</v>
      </c>
      <c r="I90" s="114" t="s">
        <v>103</v>
      </c>
      <c r="J90" s="505"/>
      <c r="K90" s="505"/>
      <c r="L90" s="502"/>
      <c r="M90" s="173"/>
      <c r="N90" s="173"/>
    </row>
    <row r="91" spans="1:14" ht="15.75" thickBot="1" x14ac:dyDescent="0.3">
      <c r="A91" s="544"/>
      <c r="B91" s="162" t="s">
        <v>327</v>
      </c>
      <c r="C91" s="137" t="s">
        <v>325</v>
      </c>
      <c r="D91" s="137" t="s">
        <v>328</v>
      </c>
      <c r="E91" s="137">
        <v>4</v>
      </c>
      <c r="F91" s="137">
        <v>3</v>
      </c>
      <c r="G91" s="210">
        <f t="shared" si="2"/>
        <v>12</v>
      </c>
      <c r="H91" s="136" t="s">
        <v>213</v>
      </c>
      <c r="I91" s="137" t="s">
        <v>103</v>
      </c>
      <c r="J91" s="137">
        <v>2</v>
      </c>
      <c r="K91" s="137">
        <v>2</v>
      </c>
      <c r="L91" s="210">
        <f t="shared" si="1"/>
        <v>4</v>
      </c>
      <c r="M91" s="182"/>
      <c r="N91" s="177"/>
    </row>
    <row r="92" spans="1:14" x14ac:dyDescent="0.25">
      <c r="A92" s="543" t="s">
        <v>329</v>
      </c>
      <c r="B92" s="506" t="s">
        <v>330</v>
      </c>
      <c r="C92" s="434" t="s">
        <v>331</v>
      </c>
      <c r="D92" s="488" t="s">
        <v>332</v>
      </c>
      <c r="E92" s="488">
        <v>4</v>
      </c>
      <c r="F92" s="488">
        <v>4</v>
      </c>
      <c r="G92" s="508">
        <f t="shared" si="2"/>
        <v>16</v>
      </c>
      <c r="H92" s="132" t="s">
        <v>213</v>
      </c>
      <c r="I92" s="113" t="s">
        <v>103</v>
      </c>
      <c r="J92" s="510">
        <v>3</v>
      </c>
      <c r="K92" s="510">
        <v>3</v>
      </c>
      <c r="L92" s="508">
        <f t="shared" si="1"/>
        <v>9</v>
      </c>
      <c r="M92" s="185" t="s">
        <v>324</v>
      </c>
      <c r="N92" s="186" t="s">
        <v>333</v>
      </c>
    </row>
    <row r="93" spans="1:14" x14ac:dyDescent="0.25">
      <c r="A93" s="545"/>
      <c r="B93" s="546"/>
      <c r="C93" s="435" t="s">
        <v>334</v>
      </c>
      <c r="D93" s="489"/>
      <c r="E93" s="489"/>
      <c r="F93" s="489"/>
      <c r="G93" s="501"/>
      <c r="H93" s="133" t="s">
        <v>500</v>
      </c>
      <c r="I93" s="112" t="s">
        <v>728</v>
      </c>
      <c r="J93" s="532"/>
      <c r="K93" s="532"/>
      <c r="L93" s="501"/>
      <c r="M93" s="172" t="s">
        <v>335</v>
      </c>
      <c r="N93" s="173"/>
    </row>
    <row r="94" spans="1:14" x14ac:dyDescent="0.25">
      <c r="A94" s="545"/>
      <c r="B94" s="546"/>
      <c r="C94" s="435" t="s">
        <v>336</v>
      </c>
      <c r="D94" s="489"/>
      <c r="E94" s="489"/>
      <c r="F94" s="489"/>
      <c r="G94" s="501"/>
      <c r="H94" s="133" t="s">
        <v>545</v>
      </c>
      <c r="I94" s="112" t="s">
        <v>103</v>
      </c>
      <c r="J94" s="532"/>
      <c r="K94" s="532"/>
      <c r="L94" s="501"/>
      <c r="M94" s="172"/>
      <c r="N94" s="173"/>
    </row>
    <row r="95" spans="1:14" ht="15.75" thickBot="1" x14ac:dyDescent="0.3">
      <c r="A95" s="545"/>
      <c r="B95" s="526"/>
      <c r="C95" s="436" t="s">
        <v>331</v>
      </c>
      <c r="D95" s="490"/>
      <c r="E95" s="490"/>
      <c r="F95" s="490"/>
      <c r="G95" s="502"/>
      <c r="H95" s="134" t="s">
        <v>530</v>
      </c>
      <c r="I95" s="67" t="s">
        <v>103</v>
      </c>
      <c r="J95" s="514"/>
      <c r="K95" s="514"/>
      <c r="L95" s="502"/>
      <c r="M95" s="172"/>
      <c r="N95" s="173"/>
    </row>
    <row r="96" spans="1:14" x14ac:dyDescent="0.25">
      <c r="A96" s="545"/>
      <c r="B96" s="506" t="s">
        <v>546</v>
      </c>
      <c r="C96" s="434" t="s">
        <v>279</v>
      </c>
      <c r="D96" s="488" t="s">
        <v>311</v>
      </c>
      <c r="E96" s="488">
        <v>3</v>
      </c>
      <c r="F96" s="488">
        <v>3</v>
      </c>
      <c r="G96" s="508">
        <f>E96*F96</f>
        <v>9</v>
      </c>
      <c r="H96" s="132" t="s">
        <v>213</v>
      </c>
      <c r="I96" s="113" t="s">
        <v>103</v>
      </c>
      <c r="J96" s="488">
        <v>2</v>
      </c>
      <c r="K96" s="488">
        <v>2</v>
      </c>
      <c r="L96" s="508">
        <f>J96*K96</f>
        <v>4</v>
      </c>
      <c r="M96" s="172"/>
      <c r="N96" s="173"/>
    </row>
    <row r="97" spans="1:14" ht="15.75" thickBot="1" x14ac:dyDescent="0.3">
      <c r="A97" s="545"/>
      <c r="B97" s="526"/>
      <c r="C97" s="436" t="s">
        <v>547</v>
      </c>
      <c r="D97" s="490"/>
      <c r="E97" s="490"/>
      <c r="F97" s="490"/>
      <c r="G97" s="502"/>
      <c r="H97" s="134" t="s">
        <v>500</v>
      </c>
      <c r="I97" s="67" t="s">
        <v>728</v>
      </c>
      <c r="J97" s="490"/>
      <c r="K97" s="490"/>
      <c r="L97" s="502"/>
      <c r="M97" s="172"/>
      <c r="N97" s="173"/>
    </row>
    <row r="98" spans="1:14" ht="15.75" thickBot="1" x14ac:dyDescent="0.3">
      <c r="A98" s="544"/>
      <c r="B98" s="162" t="s">
        <v>337</v>
      </c>
      <c r="C98" s="137" t="s">
        <v>548</v>
      </c>
      <c r="D98" s="137" t="s">
        <v>297</v>
      </c>
      <c r="E98" s="137">
        <v>4</v>
      </c>
      <c r="F98" s="137">
        <v>4</v>
      </c>
      <c r="G98" s="210">
        <f t="shared" si="2"/>
        <v>16</v>
      </c>
      <c r="H98" s="136" t="s">
        <v>213</v>
      </c>
      <c r="I98" s="137" t="s">
        <v>103</v>
      </c>
      <c r="J98" s="137">
        <v>3</v>
      </c>
      <c r="K98" s="137">
        <v>2</v>
      </c>
      <c r="L98" s="210">
        <f t="shared" si="1"/>
        <v>6</v>
      </c>
      <c r="M98" s="182"/>
      <c r="N98" s="177"/>
    </row>
    <row r="99" spans="1:14" x14ac:dyDescent="0.25">
      <c r="A99" s="543" t="s">
        <v>338</v>
      </c>
      <c r="B99" s="506" t="s">
        <v>82</v>
      </c>
      <c r="C99" s="488" t="s">
        <v>326</v>
      </c>
      <c r="D99" s="488" t="s">
        <v>312</v>
      </c>
      <c r="E99" s="488">
        <v>3</v>
      </c>
      <c r="F99" s="488">
        <v>4</v>
      </c>
      <c r="G99" s="508">
        <f>E99*F99</f>
        <v>12</v>
      </c>
      <c r="H99" s="132" t="s">
        <v>500</v>
      </c>
      <c r="I99" s="113" t="s">
        <v>728</v>
      </c>
      <c r="J99" s="488">
        <v>2</v>
      </c>
      <c r="K99" s="488">
        <v>2</v>
      </c>
      <c r="L99" s="508">
        <f>J99*K99</f>
        <v>4</v>
      </c>
      <c r="M99" s="185" t="s">
        <v>324</v>
      </c>
      <c r="N99" s="186"/>
    </row>
    <row r="100" spans="1:14" ht="15.75" thickBot="1" x14ac:dyDescent="0.3">
      <c r="A100" s="544"/>
      <c r="B100" s="526"/>
      <c r="C100" s="490"/>
      <c r="D100" s="490"/>
      <c r="E100" s="490"/>
      <c r="F100" s="490"/>
      <c r="G100" s="502"/>
      <c r="H100" s="134" t="s">
        <v>213</v>
      </c>
      <c r="I100" s="67" t="s">
        <v>103</v>
      </c>
      <c r="J100" s="490"/>
      <c r="K100" s="490"/>
      <c r="L100" s="502"/>
      <c r="M100" s="182"/>
      <c r="N100" s="177"/>
    </row>
    <row r="101" spans="1:14" x14ac:dyDescent="0.25">
      <c r="A101" s="503" t="s">
        <v>792</v>
      </c>
      <c r="B101" s="506" t="s">
        <v>622</v>
      </c>
      <c r="C101" s="488" t="s">
        <v>623</v>
      </c>
      <c r="D101" s="488" t="s">
        <v>293</v>
      </c>
      <c r="E101" s="488">
        <v>4</v>
      </c>
      <c r="F101" s="488">
        <v>4</v>
      </c>
      <c r="G101" s="508">
        <f>E101*F101</f>
        <v>16</v>
      </c>
      <c r="H101" s="132" t="s">
        <v>624</v>
      </c>
      <c r="I101" s="159" t="s">
        <v>728</v>
      </c>
      <c r="J101" s="488">
        <v>2</v>
      </c>
      <c r="K101" s="488">
        <v>2</v>
      </c>
      <c r="L101" s="508">
        <f>J101*K101</f>
        <v>4</v>
      </c>
      <c r="M101" s="163"/>
      <c r="N101" s="164"/>
    </row>
    <row r="102" spans="1:14" ht="15.75" thickBot="1" x14ac:dyDescent="0.3">
      <c r="A102" s="504"/>
      <c r="B102" s="507"/>
      <c r="C102" s="505"/>
      <c r="D102" s="505"/>
      <c r="E102" s="505"/>
      <c r="F102" s="505"/>
      <c r="G102" s="501"/>
      <c r="H102" s="139" t="s">
        <v>731</v>
      </c>
      <c r="I102" s="457" t="s">
        <v>728</v>
      </c>
      <c r="J102" s="505"/>
      <c r="K102" s="505"/>
      <c r="L102" s="501"/>
      <c r="M102" s="470"/>
      <c r="N102" s="465"/>
    </row>
    <row r="103" spans="1:14" x14ac:dyDescent="0.25">
      <c r="A103" s="517" t="s">
        <v>793</v>
      </c>
      <c r="B103" s="497" t="s">
        <v>768</v>
      </c>
      <c r="C103" s="454" t="s">
        <v>794</v>
      </c>
      <c r="D103" s="488" t="s">
        <v>348</v>
      </c>
      <c r="E103" s="488">
        <v>3</v>
      </c>
      <c r="F103" s="488">
        <v>3</v>
      </c>
      <c r="G103" s="491">
        <f>E103*F103</f>
        <v>9</v>
      </c>
      <c r="H103" s="132" t="s">
        <v>798</v>
      </c>
      <c r="I103" s="454" t="s">
        <v>103</v>
      </c>
      <c r="J103" s="488">
        <v>2</v>
      </c>
      <c r="K103" s="488">
        <v>2</v>
      </c>
      <c r="L103" s="491">
        <f>J103*K103</f>
        <v>4</v>
      </c>
      <c r="M103" s="468"/>
      <c r="N103" s="400"/>
    </row>
    <row r="104" spans="1:14" ht="15.75" thickBot="1" x14ac:dyDescent="0.3">
      <c r="A104" s="496"/>
      <c r="B104" s="512"/>
      <c r="C104" s="457" t="s">
        <v>795</v>
      </c>
      <c r="D104" s="505"/>
      <c r="E104" s="505"/>
      <c r="F104" s="505"/>
      <c r="G104" s="579"/>
      <c r="H104" s="139" t="s">
        <v>730</v>
      </c>
      <c r="I104" s="457" t="s">
        <v>103</v>
      </c>
      <c r="J104" s="505"/>
      <c r="K104" s="505"/>
      <c r="L104" s="579"/>
      <c r="M104" s="470"/>
      <c r="N104" s="448"/>
    </row>
    <row r="105" spans="1:14" x14ac:dyDescent="0.25">
      <c r="A105" s="496"/>
      <c r="B105" s="497" t="s">
        <v>617</v>
      </c>
      <c r="C105" s="454" t="s">
        <v>796</v>
      </c>
      <c r="D105" s="488" t="s">
        <v>311</v>
      </c>
      <c r="E105" s="488">
        <v>3</v>
      </c>
      <c r="F105" s="488">
        <v>3</v>
      </c>
      <c r="G105" s="491">
        <f>E105*F105</f>
        <v>9</v>
      </c>
      <c r="H105" s="132" t="s">
        <v>799</v>
      </c>
      <c r="I105" s="454" t="s">
        <v>103</v>
      </c>
      <c r="J105" s="488">
        <v>2</v>
      </c>
      <c r="K105" s="488">
        <v>2</v>
      </c>
      <c r="L105" s="491">
        <f>J105*K105</f>
        <v>4</v>
      </c>
      <c r="M105" s="468"/>
      <c r="N105" s="400"/>
    </row>
    <row r="106" spans="1:14" ht="15.75" thickBot="1" x14ac:dyDescent="0.3">
      <c r="A106" s="496"/>
      <c r="B106" s="512"/>
      <c r="C106" s="457" t="s">
        <v>795</v>
      </c>
      <c r="D106" s="505"/>
      <c r="E106" s="505"/>
      <c r="F106" s="505"/>
      <c r="G106" s="579"/>
      <c r="H106" s="139"/>
      <c r="I106" s="457"/>
      <c r="J106" s="505"/>
      <c r="K106" s="505"/>
      <c r="L106" s="579"/>
      <c r="M106" s="470"/>
      <c r="N106" s="448"/>
    </row>
    <row r="107" spans="1:14" ht="15.75" thickBot="1" x14ac:dyDescent="0.3">
      <c r="A107" s="518"/>
      <c r="B107" s="320" t="s">
        <v>622</v>
      </c>
      <c r="C107" s="460" t="s">
        <v>797</v>
      </c>
      <c r="D107" s="460" t="s">
        <v>293</v>
      </c>
      <c r="E107" s="460">
        <v>4</v>
      </c>
      <c r="F107" s="460">
        <v>3</v>
      </c>
      <c r="G107" s="459">
        <f t="shared" si="2"/>
        <v>12</v>
      </c>
      <c r="H107" s="466" t="s">
        <v>800</v>
      </c>
      <c r="I107" s="460" t="s">
        <v>690</v>
      </c>
      <c r="J107" s="460">
        <v>2</v>
      </c>
      <c r="K107" s="460">
        <v>2</v>
      </c>
      <c r="L107" s="459">
        <f t="shared" ref="L107:L115" si="5">J107*K107</f>
        <v>4</v>
      </c>
      <c r="M107" s="471"/>
      <c r="N107" s="449"/>
    </row>
    <row r="108" spans="1:14" x14ac:dyDescent="0.25">
      <c r="A108" s="517" t="s">
        <v>801</v>
      </c>
      <c r="B108" s="497" t="s">
        <v>768</v>
      </c>
      <c r="C108" s="488" t="s">
        <v>802</v>
      </c>
      <c r="D108" s="488" t="s">
        <v>348</v>
      </c>
      <c r="E108" s="488">
        <v>4</v>
      </c>
      <c r="F108" s="488">
        <v>4</v>
      </c>
      <c r="G108" s="491">
        <f t="shared" si="2"/>
        <v>16</v>
      </c>
      <c r="H108" s="132" t="s">
        <v>497</v>
      </c>
      <c r="I108" s="454" t="s">
        <v>103</v>
      </c>
      <c r="J108" s="510">
        <v>2</v>
      </c>
      <c r="K108" s="510">
        <v>2</v>
      </c>
      <c r="L108" s="508">
        <f t="shared" si="5"/>
        <v>4</v>
      </c>
      <c r="M108" s="468"/>
      <c r="N108" s="400"/>
    </row>
    <row r="109" spans="1:14" x14ac:dyDescent="0.25">
      <c r="A109" s="496"/>
      <c r="B109" s="498"/>
      <c r="C109" s="489"/>
      <c r="D109" s="489"/>
      <c r="E109" s="489"/>
      <c r="F109" s="489"/>
      <c r="G109" s="492"/>
      <c r="H109" s="133" t="s">
        <v>770</v>
      </c>
      <c r="I109" s="455" t="s">
        <v>103</v>
      </c>
      <c r="J109" s="532"/>
      <c r="K109" s="532"/>
      <c r="L109" s="501"/>
      <c r="M109" s="469"/>
      <c r="N109" s="401"/>
    </row>
    <row r="110" spans="1:14" x14ac:dyDescent="0.25">
      <c r="A110" s="496"/>
      <c r="B110" s="498"/>
      <c r="C110" s="489"/>
      <c r="D110" s="489"/>
      <c r="E110" s="489"/>
      <c r="F110" s="489"/>
      <c r="G110" s="492"/>
      <c r="H110" s="133" t="s">
        <v>771</v>
      </c>
      <c r="I110" s="455" t="s">
        <v>804</v>
      </c>
      <c r="J110" s="532"/>
      <c r="K110" s="532"/>
      <c r="L110" s="501"/>
      <c r="M110" s="469"/>
      <c r="N110" s="401"/>
    </row>
    <row r="111" spans="1:14" x14ac:dyDescent="0.25">
      <c r="A111" s="496"/>
      <c r="B111" s="498"/>
      <c r="C111" s="489"/>
      <c r="D111" s="489"/>
      <c r="E111" s="489"/>
      <c r="F111" s="489"/>
      <c r="G111" s="492"/>
      <c r="H111" s="133" t="s">
        <v>730</v>
      </c>
      <c r="I111" s="455" t="s">
        <v>103</v>
      </c>
      <c r="J111" s="532"/>
      <c r="K111" s="532"/>
      <c r="L111" s="501"/>
      <c r="M111" s="469"/>
      <c r="N111" s="401"/>
    </row>
    <row r="112" spans="1:14" ht="15.75" thickBot="1" x14ac:dyDescent="0.3">
      <c r="A112" s="496"/>
      <c r="B112" s="512"/>
      <c r="C112" s="505"/>
      <c r="D112" s="505"/>
      <c r="E112" s="505"/>
      <c r="F112" s="505"/>
      <c r="G112" s="579"/>
      <c r="H112" s="139" t="s">
        <v>803</v>
      </c>
      <c r="I112" s="457" t="s">
        <v>728</v>
      </c>
      <c r="J112" s="532"/>
      <c r="K112" s="532"/>
      <c r="L112" s="501"/>
      <c r="M112" s="470"/>
      <c r="N112" s="448"/>
    </row>
    <row r="113" spans="1:14" x14ac:dyDescent="0.25">
      <c r="A113" s="453"/>
      <c r="B113" s="497" t="s">
        <v>617</v>
      </c>
      <c r="C113" s="488" t="s">
        <v>805</v>
      </c>
      <c r="D113" s="488" t="s">
        <v>311</v>
      </c>
      <c r="E113" s="488">
        <v>3</v>
      </c>
      <c r="F113" s="488">
        <v>4</v>
      </c>
      <c r="G113" s="491">
        <f t="shared" si="2"/>
        <v>12</v>
      </c>
      <c r="H113" s="132" t="s">
        <v>806</v>
      </c>
      <c r="I113" s="454" t="s">
        <v>103</v>
      </c>
      <c r="J113" s="488">
        <v>2</v>
      </c>
      <c r="K113" s="488">
        <v>2</v>
      </c>
      <c r="L113" s="491">
        <f t="shared" si="5"/>
        <v>4</v>
      </c>
      <c r="M113" s="468"/>
      <c r="N113" s="400"/>
    </row>
    <row r="114" spans="1:14" ht="15.75" thickBot="1" x14ac:dyDescent="0.3">
      <c r="A114" s="453"/>
      <c r="B114" s="512"/>
      <c r="C114" s="505"/>
      <c r="D114" s="505"/>
      <c r="E114" s="505"/>
      <c r="F114" s="505"/>
      <c r="G114" s="579"/>
      <c r="H114" s="139" t="s">
        <v>807</v>
      </c>
      <c r="I114" s="457" t="s">
        <v>103</v>
      </c>
      <c r="J114" s="505"/>
      <c r="K114" s="505"/>
      <c r="L114" s="579"/>
      <c r="M114" s="470"/>
      <c r="N114" s="448"/>
    </row>
    <row r="115" spans="1:14" ht="15.75" thickBot="1" x14ac:dyDescent="0.3">
      <c r="A115" s="453"/>
      <c r="B115" s="320" t="s">
        <v>622</v>
      </c>
      <c r="C115" s="460" t="s">
        <v>808</v>
      </c>
      <c r="D115" s="460" t="s">
        <v>293</v>
      </c>
      <c r="E115" s="460">
        <v>3</v>
      </c>
      <c r="F115" s="460">
        <v>4</v>
      </c>
      <c r="G115" s="459">
        <f t="shared" si="2"/>
        <v>12</v>
      </c>
      <c r="H115" s="466" t="s">
        <v>809</v>
      </c>
      <c r="I115" s="460" t="s">
        <v>103</v>
      </c>
      <c r="J115" s="460">
        <v>2</v>
      </c>
      <c r="K115" s="460">
        <v>2</v>
      </c>
      <c r="L115" s="459">
        <f t="shared" si="5"/>
        <v>4</v>
      </c>
      <c r="M115" s="471"/>
      <c r="N115" s="449"/>
    </row>
    <row r="116" spans="1:14" x14ac:dyDescent="0.25">
      <c r="A116" s="517" t="s">
        <v>604</v>
      </c>
      <c r="B116" s="497" t="s">
        <v>346</v>
      </c>
      <c r="C116" s="488" t="s">
        <v>347</v>
      </c>
      <c r="D116" s="488" t="s">
        <v>348</v>
      </c>
      <c r="E116" s="488">
        <v>4</v>
      </c>
      <c r="F116" s="488">
        <v>4</v>
      </c>
      <c r="G116" s="491">
        <f t="shared" si="2"/>
        <v>16</v>
      </c>
      <c r="H116" s="132" t="s">
        <v>136</v>
      </c>
      <c r="I116" s="454" t="s">
        <v>103</v>
      </c>
      <c r="J116" s="488">
        <v>2</v>
      </c>
      <c r="K116" s="488">
        <v>1</v>
      </c>
      <c r="L116" s="491">
        <f t="shared" si="1"/>
        <v>2</v>
      </c>
      <c r="M116" s="186" t="s">
        <v>349</v>
      </c>
      <c r="N116" s="187"/>
    </row>
    <row r="117" spans="1:14" x14ac:dyDescent="0.25">
      <c r="A117" s="496"/>
      <c r="B117" s="498"/>
      <c r="C117" s="489"/>
      <c r="D117" s="489"/>
      <c r="E117" s="489"/>
      <c r="F117" s="489"/>
      <c r="G117" s="492"/>
      <c r="H117" s="133" t="s">
        <v>732</v>
      </c>
      <c r="I117" s="455" t="s">
        <v>103</v>
      </c>
      <c r="J117" s="489"/>
      <c r="K117" s="489"/>
      <c r="L117" s="492"/>
      <c r="M117" s="462"/>
      <c r="N117" s="401"/>
    </row>
    <row r="118" spans="1:14" ht="15.75" thickBot="1" x14ac:dyDescent="0.3">
      <c r="A118" s="496"/>
      <c r="B118" s="499"/>
      <c r="C118" s="490"/>
      <c r="D118" s="490"/>
      <c r="E118" s="490"/>
      <c r="F118" s="490"/>
      <c r="G118" s="493"/>
      <c r="H118" s="134" t="s">
        <v>605</v>
      </c>
      <c r="I118" s="456" t="s">
        <v>690</v>
      </c>
      <c r="J118" s="490"/>
      <c r="K118" s="490"/>
      <c r="L118" s="493"/>
      <c r="M118" s="177" t="s">
        <v>350</v>
      </c>
      <c r="N118" s="178"/>
    </row>
    <row r="119" spans="1:14" x14ac:dyDescent="0.25">
      <c r="A119" s="496"/>
      <c r="B119" s="519" t="s">
        <v>589</v>
      </c>
      <c r="C119" s="458" t="s">
        <v>608</v>
      </c>
      <c r="D119" s="458" t="s">
        <v>312</v>
      </c>
      <c r="E119" s="500">
        <v>4</v>
      </c>
      <c r="F119" s="500">
        <v>4</v>
      </c>
      <c r="G119" s="501">
        <f>E119*F119</f>
        <v>16</v>
      </c>
      <c r="H119" s="467" t="s">
        <v>609</v>
      </c>
      <c r="I119" s="458" t="s">
        <v>686</v>
      </c>
      <c r="J119" s="500">
        <v>2</v>
      </c>
      <c r="K119" s="500">
        <v>2</v>
      </c>
      <c r="L119" s="501">
        <f>J119*K119</f>
        <v>4</v>
      </c>
      <c r="M119" s="461"/>
      <c r="N119" s="461"/>
    </row>
    <row r="120" spans="1:14" ht="15.75" thickBot="1" x14ac:dyDescent="0.3">
      <c r="A120" s="496"/>
      <c r="B120" s="507"/>
      <c r="C120" s="457" t="s">
        <v>607</v>
      </c>
      <c r="D120" s="457" t="s">
        <v>312</v>
      </c>
      <c r="E120" s="505"/>
      <c r="F120" s="505"/>
      <c r="G120" s="501"/>
      <c r="H120" s="139" t="s">
        <v>727</v>
      </c>
      <c r="I120" s="457" t="s">
        <v>103</v>
      </c>
      <c r="J120" s="505"/>
      <c r="K120" s="505"/>
      <c r="L120" s="501"/>
      <c r="M120" s="465"/>
      <c r="N120" s="465"/>
    </row>
    <row r="121" spans="1:14" x14ac:dyDescent="0.25">
      <c r="A121" s="496"/>
      <c r="B121" s="497" t="s">
        <v>606</v>
      </c>
      <c r="C121" s="488" t="s">
        <v>552</v>
      </c>
      <c r="D121" s="488" t="s">
        <v>297</v>
      </c>
      <c r="E121" s="488">
        <v>4</v>
      </c>
      <c r="F121" s="488">
        <v>4</v>
      </c>
      <c r="G121" s="491">
        <f>E121*F121</f>
        <v>16</v>
      </c>
      <c r="H121" s="132" t="s">
        <v>734</v>
      </c>
      <c r="I121" s="454" t="s">
        <v>686</v>
      </c>
      <c r="J121" s="488">
        <v>2</v>
      </c>
      <c r="K121" s="488">
        <v>2</v>
      </c>
      <c r="L121" s="491">
        <f>J121*K121</f>
        <v>4</v>
      </c>
      <c r="M121" s="186"/>
      <c r="N121" s="187"/>
    </row>
    <row r="122" spans="1:14" ht="15.75" thickBot="1" x14ac:dyDescent="0.3">
      <c r="A122" s="518"/>
      <c r="B122" s="499"/>
      <c r="C122" s="490"/>
      <c r="D122" s="490"/>
      <c r="E122" s="490"/>
      <c r="F122" s="490"/>
      <c r="G122" s="493"/>
      <c r="H122" s="134" t="s">
        <v>732</v>
      </c>
      <c r="I122" s="456" t="s">
        <v>103</v>
      </c>
      <c r="J122" s="490"/>
      <c r="K122" s="490"/>
      <c r="L122" s="493"/>
      <c r="M122" s="464"/>
      <c r="N122" s="402"/>
    </row>
    <row r="123" spans="1:14" x14ac:dyDescent="0.25">
      <c r="A123" s="503" t="s">
        <v>610</v>
      </c>
      <c r="B123" s="523" t="s">
        <v>612</v>
      </c>
      <c r="C123" s="458" t="s">
        <v>611</v>
      </c>
      <c r="D123" s="500" t="s">
        <v>280</v>
      </c>
      <c r="E123" s="500">
        <v>4</v>
      </c>
      <c r="F123" s="500">
        <v>4</v>
      </c>
      <c r="G123" s="501">
        <f>E123*F123</f>
        <v>16</v>
      </c>
      <c r="H123" s="467" t="s">
        <v>733</v>
      </c>
      <c r="I123" s="463" t="s">
        <v>103</v>
      </c>
      <c r="J123" s="532">
        <v>2</v>
      </c>
      <c r="K123" s="532">
        <v>2</v>
      </c>
      <c r="L123" s="501">
        <f>J123*K123</f>
        <v>4</v>
      </c>
      <c r="M123" s="477"/>
      <c r="N123" s="478"/>
    </row>
    <row r="124" spans="1:14" x14ac:dyDescent="0.25">
      <c r="A124" s="509"/>
      <c r="B124" s="498"/>
      <c r="C124" s="435" t="s">
        <v>613</v>
      </c>
      <c r="D124" s="489"/>
      <c r="E124" s="489"/>
      <c r="F124" s="489"/>
      <c r="G124" s="501"/>
      <c r="H124" s="133" t="s">
        <v>136</v>
      </c>
      <c r="I124" s="413" t="s">
        <v>103</v>
      </c>
      <c r="J124" s="532"/>
      <c r="K124" s="532"/>
      <c r="L124" s="501"/>
      <c r="M124" s="168"/>
      <c r="N124" s="401"/>
    </row>
    <row r="125" spans="1:14" ht="15.75" thickBot="1" x14ac:dyDescent="0.3">
      <c r="A125" s="504"/>
      <c r="B125" s="499"/>
      <c r="C125" s="436" t="s">
        <v>607</v>
      </c>
      <c r="D125" s="490"/>
      <c r="E125" s="490"/>
      <c r="F125" s="490"/>
      <c r="G125" s="502"/>
      <c r="H125" s="134" t="s">
        <v>756</v>
      </c>
      <c r="I125" s="414" t="s">
        <v>103</v>
      </c>
      <c r="J125" s="514"/>
      <c r="K125" s="514"/>
      <c r="L125" s="502"/>
      <c r="M125" s="169"/>
      <c r="N125" s="402"/>
    </row>
    <row r="126" spans="1:14" x14ac:dyDescent="0.25">
      <c r="A126" s="517" t="s">
        <v>614</v>
      </c>
      <c r="B126" s="497" t="s">
        <v>612</v>
      </c>
      <c r="C126" s="434" t="s">
        <v>611</v>
      </c>
      <c r="D126" s="488" t="s">
        <v>280</v>
      </c>
      <c r="E126" s="488">
        <v>4</v>
      </c>
      <c r="F126" s="488">
        <v>4</v>
      </c>
      <c r="G126" s="508">
        <f>E126*F126</f>
        <v>16</v>
      </c>
      <c r="H126" s="132" t="s">
        <v>735</v>
      </c>
      <c r="I126" s="409" t="s">
        <v>103</v>
      </c>
      <c r="J126" s="510">
        <v>2</v>
      </c>
      <c r="K126" s="510">
        <v>2</v>
      </c>
      <c r="L126" s="508">
        <f>J126*K126</f>
        <v>4</v>
      </c>
      <c r="M126" s="167"/>
      <c r="N126" s="400"/>
    </row>
    <row r="127" spans="1:14" x14ac:dyDescent="0.25">
      <c r="A127" s="496"/>
      <c r="B127" s="498"/>
      <c r="C127" s="435" t="s">
        <v>613</v>
      </c>
      <c r="D127" s="489"/>
      <c r="E127" s="489"/>
      <c r="F127" s="489"/>
      <c r="G127" s="501"/>
      <c r="H127" s="133" t="s">
        <v>136</v>
      </c>
      <c r="I127" s="413" t="s">
        <v>103</v>
      </c>
      <c r="J127" s="532"/>
      <c r="K127" s="532"/>
      <c r="L127" s="501"/>
      <c r="M127" s="168"/>
      <c r="N127" s="401"/>
    </row>
    <row r="128" spans="1:14" ht="15.75" thickBot="1" x14ac:dyDescent="0.3">
      <c r="A128" s="496"/>
      <c r="B128" s="512"/>
      <c r="C128" s="441" t="s">
        <v>607</v>
      </c>
      <c r="D128" s="505"/>
      <c r="E128" s="505"/>
      <c r="F128" s="505"/>
      <c r="G128" s="502"/>
      <c r="H128" s="139" t="s">
        <v>733</v>
      </c>
      <c r="I128" s="413" t="s">
        <v>103</v>
      </c>
      <c r="J128" s="532"/>
      <c r="K128" s="532"/>
      <c r="L128" s="502"/>
      <c r="M128" s="204"/>
      <c r="N128" s="448"/>
    </row>
    <row r="129" spans="1:14" ht="15.75" thickBot="1" x14ac:dyDescent="0.3">
      <c r="A129" s="503" t="s">
        <v>615</v>
      </c>
      <c r="B129" s="403" t="s">
        <v>616</v>
      </c>
      <c r="C129" s="434" t="s">
        <v>611</v>
      </c>
      <c r="D129" s="410" t="s">
        <v>280</v>
      </c>
      <c r="E129" s="410">
        <v>4</v>
      </c>
      <c r="F129" s="410">
        <v>4</v>
      </c>
      <c r="G129" s="421">
        <f>E129*F129</f>
        <v>16</v>
      </c>
      <c r="H129" s="515" t="s">
        <v>736</v>
      </c>
      <c r="I129" s="510" t="s">
        <v>103</v>
      </c>
      <c r="J129" s="410">
        <v>2</v>
      </c>
      <c r="K129" s="410">
        <v>2</v>
      </c>
      <c r="L129" s="421">
        <f>J129*K129</f>
        <v>4</v>
      </c>
      <c r="M129" s="167"/>
      <c r="N129" s="400"/>
    </row>
    <row r="130" spans="1:14" x14ac:dyDescent="0.25">
      <c r="A130" s="509"/>
      <c r="B130" s="512" t="s">
        <v>617</v>
      </c>
      <c r="C130" s="435" t="s">
        <v>611</v>
      </c>
      <c r="D130" s="505" t="s">
        <v>311</v>
      </c>
      <c r="E130" s="505">
        <v>4</v>
      </c>
      <c r="F130" s="505">
        <v>4</v>
      </c>
      <c r="G130" s="508">
        <f>E130*F130</f>
        <v>16</v>
      </c>
      <c r="H130" s="516"/>
      <c r="I130" s="500"/>
      <c r="J130" s="505">
        <v>2</v>
      </c>
      <c r="K130" s="505">
        <v>2</v>
      </c>
      <c r="L130" s="508">
        <f>J130*K130</f>
        <v>4</v>
      </c>
      <c r="M130" s="168"/>
      <c r="N130" s="401"/>
    </row>
    <row r="131" spans="1:14" ht="15.75" thickBot="1" x14ac:dyDescent="0.3">
      <c r="A131" s="511"/>
      <c r="B131" s="513"/>
      <c r="C131" s="436" t="s">
        <v>607</v>
      </c>
      <c r="D131" s="514"/>
      <c r="E131" s="514"/>
      <c r="F131" s="514"/>
      <c r="G131" s="502"/>
      <c r="H131" s="134" t="s">
        <v>624</v>
      </c>
      <c r="I131" s="411" t="s">
        <v>728</v>
      </c>
      <c r="J131" s="514"/>
      <c r="K131" s="514"/>
      <c r="L131" s="502"/>
      <c r="M131" s="169"/>
      <c r="N131" s="402"/>
    </row>
    <row r="132" spans="1:14" x14ac:dyDescent="0.25">
      <c r="A132" s="520" t="s">
        <v>738</v>
      </c>
      <c r="B132" s="497" t="s">
        <v>587</v>
      </c>
      <c r="C132" s="434" t="s">
        <v>739</v>
      </c>
      <c r="D132" s="384" t="s">
        <v>348</v>
      </c>
      <c r="E132" s="384">
        <v>4</v>
      </c>
      <c r="F132" s="384">
        <v>4</v>
      </c>
      <c r="G132" s="391">
        <f>E132*F132</f>
        <v>16</v>
      </c>
      <c r="H132" s="132" t="s">
        <v>742</v>
      </c>
      <c r="I132" s="384" t="s">
        <v>103</v>
      </c>
      <c r="J132" s="384">
        <v>2</v>
      </c>
      <c r="K132" s="384">
        <v>2</v>
      </c>
      <c r="L132" s="391">
        <f>J132*K132</f>
        <v>4</v>
      </c>
      <c r="M132" s="387"/>
      <c r="N132" s="400"/>
    </row>
    <row r="133" spans="1:14" x14ac:dyDescent="0.25">
      <c r="A133" s="521"/>
      <c r="B133" s="498"/>
      <c r="C133" s="435" t="s">
        <v>740</v>
      </c>
      <c r="D133" s="386" t="s">
        <v>348</v>
      </c>
      <c r="E133" s="386">
        <v>4</v>
      </c>
      <c r="F133" s="386">
        <v>4</v>
      </c>
      <c r="G133" s="390">
        <f>E133*F133</f>
        <v>16</v>
      </c>
      <c r="H133" s="133" t="s">
        <v>743</v>
      </c>
      <c r="I133" s="386" t="s">
        <v>103</v>
      </c>
      <c r="J133" s="386">
        <v>2</v>
      </c>
      <c r="K133" s="386">
        <v>2</v>
      </c>
      <c r="L133" s="390">
        <f>J133*K133</f>
        <v>4</v>
      </c>
      <c r="M133" s="389"/>
      <c r="N133" s="401"/>
    </row>
    <row r="134" spans="1:14" ht="15.75" thickBot="1" x14ac:dyDescent="0.3">
      <c r="A134" s="522"/>
      <c r="B134" s="499"/>
      <c r="C134" s="436" t="s">
        <v>741</v>
      </c>
      <c r="D134" s="385" t="s">
        <v>348</v>
      </c>
      <c r="E134" s="385">
        <v>4</v>
      </c>
      <c r="F134" s="385">
        <v>4</v>
      </c>
      <c r="G134" s="392">
        <f>E134*F134</f>
        <v>16</v>
      </c>
      <c r="H134" s="134"/>
      <c r="I134" s="385"/>
      <c r="J134" s="385">
        <v>3</v>
      </c>
      <c r="K134" s="385">
        <v>2</v>
      </c>
      <c r="L134" s="392">
        <f>J134*K134</f>
        <v>6</v>
      </c>
      <c r="M134" s="388"/>
      <c r="N134" s="402"/>
    </row>
    <row r="135" spans="1:14" x14ac:dyDescent="0.25">
      <c r="A135" s="496" t="s">
        <v>586</v>
      </c>
      <c r="B135" s="403" t="s">
        <v>587</v>
      </c>
      <c r="C135" s="434" t="s">
        <v>739</v>
      </c>
      <c r="D135" s="510" t="s">
        <v>591</v>
      </c>
      <c r="E135" s="510">
        <v>4</v>
      </c>
      <c r="F135" s="510">
        <v>3</v>
      </c>
      <c r="G135" s="508">
        <f>E135*F135</f>
        <v>12</v>
      </c>
      <c r="H135" s="132" t="s">
        <v>592</v>
      </c>
      <c r="I135" s="410" t="s">
        <v>103</v>
      </c>
      <c r="J135" s="510">
        <v>2</v>
      </c>
      <c r="K135" s="510">
        <v>2</v>
      </c>
      <c r="L135" s="508">
        <f>J135*K135</f>
        <v>4</v>
      </c>
      <c r="M135" s="167"/>
      <c r="N135" s="400"/>
    </row>
    <row r="136" spans="1:14" ht="15.75" thickBot="1" x14ac:dyDescent="0.3">
      <c r="A136" s="496"/>
      <c r="B136" s="404" t="s">
        <v>588</v>
      </c>
      <c r="C136" s="439" t="s">
        <v>739</v>
      </c>
      <c r="D136" s="500"/>
      <c r="E136" s="500"/>
      <c r="F136" s="500"/>
      <c r="G136" s="502"/>
      <c r="H136" s="133" t="s">
        <v>136</v>
      </c>
      <c r="I136" s="412" t="s">
        <v>103</v>
      </c>
      <c r="J136" s="500"/>
      <c r="K136" s="500"/>
      <c r="L136" s="502"/>
      <c r="M136" s="168"/>
      <c r="N136" s="401"/>
    </row>
    <row r="137" spans="1:14" ht="15.75" thickBot="1" x14ac:dyDescent="0.3">
      <c r="A137" s="518"/>
      <c r="B137" s="405" t="s">
        <v>589</v>
      </c>
      <c r="C137" s="436" t="s">
        <v>590</v>
      </c>
      <c r="D137" s="411" t="s">
        <v>312</v>
      </c>
      <c r="E137" s="411">
        <v>3</v>
      </c>
      <c r="F137" s="411">
        <v>4</v>
      </c>
      <c r="G137" s="138">
        <f>E137*F137</f>
        <v>12</v>
      </c>
      <c r="H137" s="134" t="s">
        <v>593</v>
      </c>
      <c r="I137" s="411" t="s">
        <v>103</v>
      </c>
      <c r="J137" s="411">
        <v>2</v>
      </c>
      <c r="K137" s="411">
        <v>2</v>
      </c>
      <c r="L137" s="138">
        <f>J137*K137</f>
        <v>4</v>
      </c>
      <c r="M137" s="169"/>
      <c r="N137" s="402"/>
    </row>
    <row r="138" spans="1:14" x14ac:dyDescent="0.25">
      <c r="A138" s="540" t="s">
        <v>360</v>
      </c>
      <c r="B138" s="403" t="s">
        <v>361</v>
      </c>
      <c r="C138" s="434" t="s">
        <v>362</v>
      </c>
      <c r="D138" s="410" t="s">
        <v>311</v>
      </c>
      <c r="E138" s="410">
        <v>5</v>
      </c>
      <c r="F138" s="410">
        <v>4</v>
      </c>
      <c r="G138" s="421">
        <f t="shared" si="2"/>
        <v>20</v>
      </c>
      <c r="H138" s="132" t="s">
        <v>363</v>
      </c>
      <c r="I138" s="410" t="s">
        <v>729</v>
      </c>
      <c r="J138" s="410">
        <v>4</v>
      </c>
      <c r="K138" s="410">
        <v>1</v>
      </c>
      <c r="L138" s="421">
        <f t="shared" si="1"/>
        <v>4</v>
      </c>
      <c r="M138" s="171" t="s">
        <v>364</v>
      </c>
      <c r="N138" s="279" t="s">
        <v>365</v>
      </c>
    </row>
    <row r="139" spans="1:14" x14ac:dyDescent="0.25">
      <c r="A139" s="541"/>
      <c r="B139" s="404" t="s">
        <v>366</v>
      </c>
      <c r="C139" s="435" t="s">
        <v>279</v>
      </c>
      <c r="D139" s="412" t="s">
        <v>280</v>
      </c>
      <c r="E139" s="412">
        <v>3</v>
      </c>
      <c r="F139" s="412">
        <v>3</v>
      </c>
      <c r="G139" s="418">
        <f t="shared" si="2"/>
        <v>9</v>
      </c>
      <c r="H139" s="133" t="s">
        <v>367</v>
      </c>
      <c r="I139" s="412" t="s">
        <v>728</v>
      </c>
      <c r="J139" s="412">
        <v>2</v>
      </c>
      <c r="K139" s="412">
        <v>3</v>
      </c>
      <c r="L139" s="418">
        <f t="shared" si="1"/>
        <v>6</v>
      </c>
      <c r="M139" s="173" t="s">
        <v>368</v>
      </c>
      <c r="N139" s="280" t="s">
        <v>369</v>
      </c>
    </row>
    <row r="140" spans="1:14" x14ac:dyDescent="0.25">
      <c r="A140" s="541"/>
      <c r="B140" s="404" t="s">
        <v>370</v>
      </c>
      <c r="C140" s="435" t="s">
        <v>279</v>
      </c>
      <c r="D140" s="412" t="s">
        <v>280</v>
      </c>
      <c r="E140" s="412">
        <v>3</v>
      </c>
      <c r="F140" s="412">
        <v>3</v>
      </c>
      <c r="G140" s="418">
        <f t="shared" si="2"/>
        <v>9</v>
      </c>
      <c r="H140" s="133" t="s">
        <v>367</v>
      </c>
      <c r="I140" s="412" t="s">
        <v>728</v>
      </c>
      <c r="J140" s="412">
        <v>2</v>
      </c>
      <c r="K140" s="412">
        <v>3</v>
      </c>
      <c r="L140" s="418">
        <f t="shared" si="1"/>
        <v>6</v>
      </c>
      <c r="M140" s="173"/>
      <c r="N140" s="280"/>
    </row>
    <row r="141" spans="1:14" x14ac:dyDescent="0.25">
      <c r="A141" s="541"/>
      <c r="B141" s="404" t="s">
        <v>371</v>
      </c>
      <c r="C141" s="435" t="s">
        <v>372</v>
      </c>
      <c r="D141" s="412" t="s">
        <v>280</v>
      </c>
      <c r="E141" s="412">
        <v>3</v>
      </c>
      <c r="F141" s="412">
        <v>3</v>
      </c>
      <c r="G141" s="418">
        <f t="shared" si="2"/>
        <v>9</v>
      </c>
      <c r="H141" s="133" t="s">
        <v>373</v>
      </c>
      <c r="I141" s="412" t="s">
        <v>103</v>
      </c>
      <c r="J141" s="412">
        <v>3</v>
      </c>
      <c r="K141" s="412">
        <v>2</v>
      </c>
      <c r="L141" s="418">
        <f t="shared" si="1"/>
        <v>6</v>
      </c>
      <c r="M141" s="173"/>
      <c r="N141" s="175"/>
    </row>
    <row r="142" spans="1:14" ht="15.75" thickBot="1" x14ac:dyDescent="0.3">
      <c r="A142" s="542"/>
      <c r="B142" s="405" t="s">
        <v>374</v>
      </c>
      <c r="C142" s="436" t="s">
        <v>375</v>
      </c>
      <c r="D142" s="411" t="s">
        <v>280</v>
      </c>
      <c r="E142" s="411">
        <v>3</v>
      </c>
      <c r="F142" s="411">
        <v>4</v>
      </c>
      <c r="G142" s="425">
        <f t="shared" si="2"/>
        <v>12</v>
      </c>
      <c r="H142" s="134" t="s">
        <v>553</v>
      </c>
      <c r="I142" s="411" t="s">
        <v>103</v>
      </c>
      <c r="J142" s="411">
        <v>2</v>
      </c>
      <c r="K142" s="411">
        <v>2</v>
      </c>
      <c r="L142" s="425">
        <f t="shared" si="1"/>
        <v>4</v>
      </c>
      <c r="M142" s="451"/>
      <c r="N142" s="178"/>
    </row>
    <row r="143" spans="1:14" x14ac:dyDescent="0.25">
      <c r="A143" s="533" t="s">
        <v>594</v>
      </c>
      <c r="B143" s="580" t="s">
        <v>598</v>
      </c>
      <c r="C143" s="439" t="s">
        <v>595</v>
      </c>
      <c r="D143" s="500" t="s">
        <v>348</v>
      </c>
      <c r="E143" s="532">
        <v>3</v>
      </c>
      <c r="F143" s="532">
        <v>3</v>
      </c>
      <c r="G143" s="501">
        <v>12</v>
      </c>
      <c r="H143" s="423" t="s">
        <v>691</v>
      </c>
      <c r="I143" s="408" t="s">
        <v>728</v>
      </c>
      <c r="J143" s="532">
        <v>2</v>
      </c>
      <c r="K143" s="532">
        <v>2</v>
      </c>
      <c r="L143" s="501">
        <f t="shared" ref="L143:L148" si="6">J143*K143</f>
        <v>4</v>
      </c>
      <c r="M143" s="450"/>
      <c r="N143" s="181"/>
    </row>
    <row r="144" spans="1:14" ht="15.75" thickBot="1" x14ac:dyDescent="0.3">
      <c r="A144" s="534"/>
      <c r="B144" s="556"/>
      <c r="C144" s="435" t="s">
        <v>596</v>
      </c>
      <c r="D144" s="489"/>
      <c r="E144" s="500"/>
      <c r="F144" s="500"/>
      <c r="G144" s="502"/>
      <c r="H144" s="133" t="s">
        <v>692</v>
      </c>
      <c r="I144" s="170" t="s">
        <v>103</v>
      </c>
      <c r="J144" s="500"/>
      <c r="K144" s="500"/>
      <c r="L144" s="502"/>
      <c r="M144" s="174"/>
      <c r="N144" s="175"/>
    </row>
    <row r="145" spans="1:14" x14ac:dyDescent="0.25">
      <c r="A145" s="534"/>
      <c r="B145" s="556" t="s">
        <v>599</v>
      </c>
      <c r="C145" s="435" t="s">
        <v>595</v>
      </c>
      <c r="D145" s="489" t="s">
        <v>684</v>
      </c>
      <c r="E145" s="505">
        <v>4</v>
      </c>
      <c r="F145" s="505">
        <v>4</v>
      </c>
      <c r="G145" s="508">
        <f t="shared" ref="G145:G148" si="7">E145*F145</f>
        <v>16</v>
      </c>
      <c r="H145" s="132" t="s">
        <v>691</v>
      </c>
      <c r="I145" s="170" t="s">
        <v>728</v>
      </c>
      <c r="J145" s="505">
        <v>2</v>
      </c>
      <c r="K145" s="505">
        <v>2</v>
      </c>
      <c r="L145" s="508">
        <f t="shared" si="6"/>
        <v>4</v>
      </c>
      <c r="M145" s="174"/>
      <c r="N145" s="175"/>
    </row>
    <row r="146" spans="1:14" ht="15.75" thickBot="1" x14ac:dyDescent="0.3">
      <c r="A146" s="534"/>
      <c r="B146" s="556"/>
      <c r="C146" s="435" t="s">
        <v>596</v>
      </c>
      <c r="D146" s="489"/>
      <c r="E146" s="500"/>
      <c r="F146" s="500"/>
      <c r="G146" s="502"/>
      <c r="H146" s="133" t="s">
        <v>692</v>
      </c>
      <c r="I146" s="170" t="s">
        <v>103</v>
      </c>
      <c r="J146" s="500"/>
      <c r="K146" s="500"/>
      <c r="L146" s="502"/>
      <c r="M146" s="174"/>
      <c r="N146" s="175"/>
    </row>
    <row r="147" spans="1:14" ht="15.75" thickBot="1" x14ac:dyDescent="0.3">
      <c r="A147" s="535"/>
      <c r="B147" s="205" t="s">
        <v>597</v>
      </c>
      <c r="C147" s="441" t="s">
        <v>596</v>
      </c>
      <c r="D147" s="166" t="s">
        <v>312</v>
      </c>
      <c r="E147" s="166">
        <v>3</v>
      </c>
      <c r="F147" s="166">
        <v>4</v>
      </c>
      <c r="G147" s="210">
        <f t="shared" si="7"/>
        <v>12</v>
      </c>
      <c r="H147" s="139" t="s">
        <v>693</v>
      </c>
      <c r="I147" s="166" t="s">
        <v>103</v>
      </c>
      <c r="J147" s="166">
        <v>3</v>
      </c>
      <c r="K147" s="166">
        <v>2</v>
      </c>
      <c r="L147" s="210">
        <f t="shared" si="6"/>
        <v>6</v>
      </c>
      <c r="M147" s="189"/>
      <c r="N147" s="190"/>
    </row>
    <row r="148" spans="1:14" x14ac:dyDescent="0.25">
      <c r="A148" s="538" t="s">
        <v>600</v>
      </c>
      <c r="B148" s="536" t="s">
        <v>601</v>
      </c>
      <c r="C148" s="434" t="s">
        <v>602</v>
      </c>
      <c r="D148" s="488" t="s">
        <v>348</v>
      </c>
      <c r="E148" s="510">
        <v>4</v>
      </c>
      <c r="F148" s="510">
        <v>4</v>
      </c>
      <c r="G148" s="508">
        <f t="shared" si="7"/>
        <v>16</v>
      </c>
      <c r="H148" s="132" t="s">
        <v>737</v>
      </c>
      <c r="I148" s="434" t="s">
        <v>728</v>
      </c>
      <c r="J148" s="510">
        <v>2</v>
      </c>
      <c r="K148" s="510">
        <v>2</v>
      </c>
      <c r="L148" s="508">
        <f t="shared" si="6"/>
        <v>4</v>
      </c>
      <c r="M148" s="171"/>
      <c r="N148" s="187"/>
    </row>
    <row r="149" spans="1:14" ht="15.75" thickBot="1" x14ac:dyDescent="0.3">
      <c r="A149" s="539"/>
      <c r="B149" s="537"/>
      <c r="C149" s="436" t="s">
        <v>603</v>
      </c>
      <c r="D149" s="490"/>
      <c r="E149" s="514"/>
      <c r="F149" s="514"/>
      <c r="G149" s="502"/>
      <c r="H149" s="134" t="s">
        <v>694</v>
      </c>
      <c r="I149" s="436" t="s">
        <v>728</v>
      </c>
      <c r="J149" s="514"/>
      <c r="K149" s="514"/>
      <c r="L149" s="502"/>
      <c r="M149" s="451"/>
      <c r="N149" s="178"/>
    </row>
    <row r="150" spans="1:14" x14ac:dyDescent="0.25">
      <c r="D150" s="525" t="s">
        <v>376</v>
      </c>
      <c r="E150" s="525"/>
      <c r="F150" s="525"/>
      <c r="G150" s="78">
        <f>SUM(G25:G149)</f>
        <v>922</v>
      </c>
      <c r="J150" s="525" t="s">
        <v>376</v>
      </c>
      <c r="K150" s="525"/>
      <c r="L150" s="78">
        <f>SUM(L25:L149)</f>
        <v>289</v>
      </c>
    </row>
    <row r="151" spans="1:14" x14ac:dyDescent="0.25">
      <c r="D151" s="525" t="s">
        <v>377</v>
      </c>
      <c r="E151" s="525"/>
      <c r="F151" s="525"/>
      <c r="G151" s="383">
        <f>AVERAGE(G25:G149)</f>
        <v>13.969696969696969</v>
      </c>
      <c r="J151" s="525" t="s">
        <v>377</v>
      </c>
      <c r="K151" s="525"/>
      <c r="L151">
        <f>AVERAGE(L25:L149)</f>
        <v>4.3787878787878789</v>
      </c>
    </row>
    <row r="153" spans="1:14" x14ac:dyDescent="0.25">
      <c r="A153" s="524"/>
      <c r="B153" s="524"/>
      <c r="C153" s="524"/>
    </row>
  </sheetData>
  <autoFilter ref="A11:N151" xr:uid="{B1BD5261-E046-4B57-826B-3A289EBB4330}"/>
  <mergeCells count="382">
    <mergeCell ref="D113:D114"/>
    <mergeCell ref="E113:E114"/>
    <mergeCell ref="F113:F114"/>
    <mergeCell ref="G113:G114"/>
    <mergeCell ref="C113:C114"/>
    <mergeCell ref="B113:B114"/>
    <mergeCell ref="J113:J114"/>
    <mergeCell ref="K113:K114"/>
    <mergeCell ref="L113:L114"/>
    <mergeCell ref="L103:L104"/>
    <mergeCell ref="L105:L106"/>
    <mergeCell ref="J103:J104"/>
    <mergeCell ref="K103:K104"/>
    <mergeCell ref="J105:J106"/>
    <mergeCell ref="K105:K106"/>
    <mergeCell ref="A103:A107"/>
    <mergeCell ref="C108:C112"/>
    <mergeCell ref="B108:B112"/>
    <mergeCell ref="D108:D112"/>
    <mergeCell ref="E108:E112"/>
    <mergeCell ref="F108:F112"/>
    <mergeCell ref="G108:G112"/>
    <mergeCell ref="J108:J112"/>
    <mergeCell ref="K108:K112"/>
    <mergeCell ref="L108:L112"/>
    <mergeCell ref="A108:A112"/>
    <mergeCell ref="B143:B144"/>
    <mergeCell ref="B145:B146"/>
    <mergeCell ref="A135:A137"/>
    <mergeCell ref="D135:D136"/>
    <mergeCell ref="E135:E136"/>
    <mergeCell ref="K21:K24"/>
    <mergeCell ref="B103:B104"/>
    <mergeCell ref="B105:B106"/>
    <mergeCell ref="D103:D104"/>
    <mergeCell ref="D105:D106"/>
    <mergeCell ref="E103:E104"/>
    <mergeCell ref="F103:F104"/>
    <mergeCell ref="E105:E106"/>
    <mergeCell ref="F105:F106"/>
    <mergeCell ref="G103:G104"/>
    <mergeCell ref="G105:G106"/>
    <mergeCell ref="K61:K62"/>
    <mergeCell ref="J61:J62"/>
    <mergeCell ref="G61:G62"/>
    <mergeCell ref="G63:G65"/>
    <mergeCell ref="D47:D48"/>
    <mergeCell ref="E47:E48"/>
    <mergeCell ref="F47:F48"/>
    <mergeCell ref="G47:G48"/>
    <mergeCell ref="L143:L144"/>
    <mergeCell ref="J145:J146"/>
    <mergeCell ref="K145:K146"/>
    <mergeCell ref="L145:L146"/>
    <mergeCell ref="E148:E149"/>
    <mergeCell ref="F148:F149"/>
    <mergeCell ref="G148:G149"/>
    <mergeCell ref="J148:J149"/>
    <mergeCell ref="K148:K149"/>
    <mergeCell ref="L148:L149"/>
    <mergeCell ref="L101:L102"/>
    <mergeCell ref="L116:L118"/>
    <mergeCell ref="J16:J17"/>
    <mergeCell ref="K16:K17"/>
    <mergeCell ref="L16:L17"/>
    <mergeCell ref="L21:L24"/>
    <mergeCell ref="K81:K82"/>
    <mergeCell ref="L81:L82"/>
    <mergeCell ref="E87:E90"/>
    <mergeCell ref="L92:L95"/>
    <mergeCell ref="J92:J95"/>
    <mergeCell ref="K92:K95"/>
    <mergeCell ref="G96:G97"/>
    <mergeCell ref="J96:J97"/>
    <mergeCell ref="K96:K97"/>
    <mergeCell ref="L96:L97"/>
    <mergeCell ref="K99:K100"/>
    <mergeCell ref="L99:L100"/>
    <mergeCell ref="E16:E17"/>
    <mergeCell ref="F16:F17"/>
    <mergeCell ref="E21:E24"/>
    <mergeCell ref="F21:F24"/>
    <mergeCell ref="G21:G24"/>
    <mergeCell ref="J21:J24"/>
    <mergeCell ref="L130:L131"/>
    <mergeCell ref="J135:J136"/>
    <mergeCell ref="K135:K136"/>
    <mergeCell ref="L135:L136"/>
    <mergeCell ref="J119:J120"/>
    <mergeCell ref="K119:K120"/>
    <mergeCell ref="L119:L120"/>
    <mergeCell ref="L123:L125"/>
    <mergeCell ref="K126:K128"/>
    <mergeCell ref="L126:L128"/>
    <mergeCell ref="L121:L122"/>
    <mergeCell ref="J123:J125"/>
    <mergeCell ref="K123:K125"/>
    <mergeCell ref="L66:L67"/>
    <mergeCell ref="B66:B67"/>
    <mergeCell ref="B92:B95"/>
    <mergeCell ref="D92:D95"/>
    <mergeCell ref="E92:E95"/>
    <mergeCell ref="F92:F95"/>
    <mergeCell ref="G92:G95"/>
    <mergeCell ref="J66:J67"/>
    <mergeCell ref="K66:K67"/>
    <mergeCell ref="B87:B90"/>
    <mergeCell ref="L87:L90"/>
    <mergeCell ref="K87:K90"/>
    <mergeCell ref="J87:J90"/>
    <mergeCell ref="G87:G90"/>
    <mergeCell ref="F87:F90"/>
    <mergeCell ref="J68:J69"/>
    <mergeCell ref="K68:K69"/>
    <mergeCell ref="L68:L69"/>
    <mergeCell ref="K83:K85"/>
    <mergeCell ref="L83:L85"/>
    <mergeCell ref="B68:B69"/>
    <mergeCell ref="D68:D69"/>
    <mergeCell ref="E68:E69"/>
    <mergeCell ref="F68:F69"/>
    <mergeCell ref="L47:L48"/>
    <mergeCell ref="C51:C53"/>
    <mergeCell ref="D51:D53"/>
    <mergeCell ref="E51:E53"/>
    <mergeCell ref="F51:F53"/>
    <mergeCell ref="G51:G53"/>
    <mergeCell ref="J51:J53"/>
    <mergeCell ref="K51:K53"/>
    <mergeCell ref="L51:L53"/>
    <mergeCell ref="C49:C50"/>
    <mergeCell ref="D49:D50"/>
    <mergeCell ref="E49:E50"/>
    <mergeCell ref="F49:F50"/>
    <mergeCell ref="G49:G50"/>
    <mergeCell ref="J49:J50"/>
    <mergeCell ref="K49:K50"/>
    <mergeCell ref="L49:L50"/>
    <mergeCell ref="J47:J48"/>
    <mergeCell ref="K47:K48"/>
    <mergeCell ref="L43:L44"/>
    <mergeCell ref="B45:B46"/>
    <mergeCell ref="C45:C46"/>
    <mergeCell ref="D45:D46"/>
    <mergeCell ref="E45:E46"/>
    <mergeCell ref="F45:F46"/>
    <mergeCell ref="G45:G46"/>
    <mergeCell ref="J45:J46"/>
    <mergeCell ref="K45:K46"/>
    <mergeCell ref="L45:L46"/>
    <mergeCell ref="D43:D44"/>
    <mergeCell ref="E43:E44"/>
    <mergeCell ref="F43:F44"/>
    <mergeCell ref="G43:G44"/>
    <mergeCell ref="J43:J44"/>
    <mergeCell ref="K43:K44"/>
    <mergeCell ref="D39:D41"/>
    <mergeCell ref="C39:C41"/>
    <mergeCell ref="B39:B41"/>
    <mergeCell ref="E39:E41"/>
    <mergeCell ref="F39:F41"/>
    <mergeCell ref="G39:G41"/>
    <mergeCell ref="J39:J41"/>
    <mergeCell ref="K39:K41"/>
    <mergeCell ref="L39:L41"/>
    <mergeCell ref="D27:D30"/>
    <mergeCell ref="E27:E30"/>
    <mergeCell ref="F27:F30"/>
    <mergeCell ref="G27:G30"/>
    <mergeCell ref="J27:J30"/>
    <mergeCell ref="K27:K30"/>
    <mergeCell ref="L27:L30"/>
    <mergeCell ref="C27:C30"/>
    <mergeCell ref="C31:C33"/>
    <mergeCell ref="D31:D33"/>
    <mergeCell ref="E31:E33"/>
    <mergeCell ref="F31:F33"/>
    <mergeCell ref="G31:G33"/>
    <mergeCell ref="J31:J33"/>
    <mergeCell ref="K31:K33"/>
    <mergeCell ref="L31:L33"/>
    <mergeCell ref="D25:D26"/>
    <mergeCell ref="E25:E26"/>
    <mergeCell ref="F25:F26"/>
    <mergeCell ref="G25:G26"/>
    <mergeCell ref="J25:J26"/>
    <mergeCell ref="K25:K26"/>
    <mergeCell ref="L25:L26"/>
    <mergeCell ref="A1:C2"/>
    <mergeCell ref="A4:D4"/>
    <mergeCell ref="E4:N4"/>
    <mergeCell ref="A5:D6"/>
    <mergeCell ref="E5:N6"/>
    <mergeCell ref="A7:N7"/>
    <mergeCell ref="A8:N8"/>
    <mergeCell ref="A9:N9"/>
    <mergeCell ref="A10:N10"/>
    <mergeCell ref="L13:L14"/>
    <mergeCell ref="B16:B18"/>
    <mergeCell ref="C16:C17"/>
    <mergeCell ref="D16:D17"/>
    <mergeCell ref="B21:B24"/>
    <mergeCell ref="A16:A24"/>
    <mergeCell ref="C21:C24"/>
    <mergeCell ref="D21:D24"/>
    <mergeCell ref="A49:A54"/>
    <mergeCell ref="B49:B53"/>
    <mergeCell ref="C43:C44"/>
    <mergeCell ref="B43:B44"/>
    <mergeCell ref="A25:A37"/>
    <mergeCell ref="B25:B33"/>
    <mergeCell ref="B34:B36"/>
    <mergeCell ref="C25:C26"/>
    <mergeCell ref="B47:B48"/>
    <mergeCell ref="C47:C48"/>
    <mergeCell ref="A43:A48"/>
    <mergeCell ref="J59:J60"/>
    <mergeCell ref="K59:K60"/>
    <mergeCell ref="L59:L60"/>
    <mergeCell ref="B59:B65"/>
    <mergeCell ref="C63:C65"/>
    <mergeCell ref="D63:D65"/>
    <mergeCell ref="C55:C57"/>
    <mergeCell ref="D55:D57"/>
    <mergeCell ref="E55:E57"/>
    <mergeCell ref="F55:F57"/>
    <mergeCell ref="G55:G57"/>
    <mergeCell ref="J55:J57"/>
    <mergeCell ref="K55:K57"/>
    <mergeCell ref="L55:L57"/>
    <mergeCell ref="L63:L65"/>
    <mergeCell ref="L61:L62"/>
    <mergeCell ref="C61:C62"/>
    <mergeCell ref="D61:D62"/>
    <mergeCell ref="E61:E62"/>
    <mergeCell ref="F61:F62"/>
    <mergeCell ref="E63:E65"/>
    <mergeCell ref="F63:F65"/>
    <mergeCell ref="J63:J65"/>
    <mergeCell ref="K63:K65"/>
    <mergeCell ref="J99:J100"/>
    <mergeCell ref="C81:C82"/>
    <mergeCell ref="B81:B82"/>
    <mergeCell ref="B83:B85"/>
    <mergeCell ref="C83:C85"/>
    <mergeCell ref="D83:D85"/>
    <mergeCell ref="E83:E85"/>
    <mergeCell ref="F83:F85"/>
    <mergeCell ref="G83:G85"/>
    <mergeCell ref="J83:J85"/>
    <mergeCell ref="D81:D82"/>
    <mergeCell ref="E81:E82"/>
    <mergeCell ref="F81:F82"/>
    <mergeCell ref="G81:G82"/>
    <mergeCell ref="J81:J82"/>
    <mergeCell ref="J151:K151"/>
    <mergeCell ref="K13:K14"/>
    <mergeCell ref="K143:K144"/>
    <mergeCell ref="E126:E128"/>
    <mergeCell ref="F126:F128"/>
    <mergeCell ref="G126:G128"/>
    <mergeCell ref="D150:F150"/>
    <mergeCell ref="J150:K150"/>
    <mergeCell ref="D143:D144"/>
    <mergeCell ref="D145:D146"/>
    <mergeCell ref="D148:D149"/>
    <mergeCell ref="E143:E144"/>
    <mergeCell ref="J130:J131"/>
    <mergeCell ref="K130:K131"/>
    <mergeCell ref="G16:G17"/>
    <mergeCell ref="D99:D100"/>
    <mergeCell ref="E99:E100"/>
    <mergeCell ref="F99:F100"/>
    <mergeCell ref="G99:G100"/>
    <mergeCell ref="G59:G60"/>
    <mergeCell ref="F59:F60"/>
    <mergeCell ref="E59:E60"/>
    <mergeCell ref="D59:D60"/>
    <mergeCell ref="D66:D67"/>
    <mergeCell ref="J13:J14"/>
    <mergeCell ref="J143:J144"/>
    <mergeCell ref="F143:F144"/>
    <mergeCell ref="G143:G144"/>
    <mergeCell ref="E145:E146"/>
    <mergeCell ref="F145:F146"/>
    <mergeCell ref="G145:G146"/>
    <mergeCell ref="A143:A147"/>
    <mergeCell ref="B148:B149"/>
    <mergeCell ref="A148:A149"/>
    <mergeCell ref="A138:A142"/>
    <mergeCell ref="J126:J128"/>
    <mergeCell ref="A81:A86"/>
    <mergeCell ref="A99:A100"/>
    <mergeCell ref="B99:B100"/>
    <mergeCell ref="C99:C100"/>
    <mergeCell ref="A68:A69"/>
    <mergeCell ref="A92:A98"/>
    <mergeCell ref="A87:A91"/>
    <mergeCell ref="A55:A67"/>
    <mergeCell ref="B55:B58"/>
    <mergeCell ref="C59:C60"/>
    <mergeCell ref="C66:C67"/>
    <mergeCell ref="E66:E67"/>
    <mergeCell ref="I129:I130"/>
    <mergeCell ref="B123:B125"/>
    <mergeCell ref="D126:D128"/>
    <mergeCell ref="A153:C153"/>
    <mergeCell ref="A12:A15"/>
    <mergeCell ref="C13:C14"/>
    <mergeCell ref="B13:B14"/>
    <mergeCell ref="D13:D14"/>
    <mergeCell ref="E13:E14"/>
    <mergeCell ref="F13:F14"/>
    <mergeCell ref="G13:G14"/>
    <mergeCell ref="D151:F151"/>
    <mergeCell ref="F66:F67"/>
    <mergeCell ref="G66:G67"/>
    <mergeCell ref="G68:G69"/>
    <mergeCell ref="B96:B97"/>
    <mergeCell ref="D96:D97"/>
    <mergeCell ref="E96:E97"/>
    <mergeCell ref="F96:F97"/>
    <mergeCell ref="D87:D90"/>
    <mergeCell ref="B76:B78"/>
    <mergeCell ref="D70:D75"/>
    <mergeCell ref="E70:E75"/>
    <mergeCell ref="A38:A42"/>
    <mergeCell ref="F135:F136"/>
    <mergeCell ref="A129:A131"/>
    <mergeCell ref="B130:B131"/>
    <mergeCell ref="D130:D131"/>
    <mergeCell ref="E130:E131"/>
    <mergeCell ref="F130:F131"/>
    <mergeCell ref="G130:G131"/>
    <mergeCell ref="H129:H130"/>
    <mergeCell ref="A116:A122"/>
    <mergeCell ref="B119:B120"/>
    <mergeCell ref="E119:E120"/>
    <mergeCell ref="F119:F120"/>
    <mergeCell ref="G119:G120"/>
    <mergeCell ref="A126:A128"/>
    <mergeCell ref="B126:B128"/>
    <mergeCell ref="B132:B134"/>
    <mergeCell ref="A132:A134"/>
    <mergeCell ref="G135:G136"/>
    <mergeCell ref="E116:E118"/>
    <mergeCell ref="F116:F118"/>
    <mergeCell ref="G116:G118"/>
    <mergeCell ref="J116:J118"/>
    <mergeCell ref="K116:K118"/>
    <mergeCell ref="A123:A125"/>
    <mergeCell ref="C121:C122"/>
    <mergeCell ref="D121:D122"/>
    <mergeCell ref="E121:E122"/>
    <mergeCell ref="F121:F122"/>
    <mergeCell ref="G121:G122"/>
    <mergeCell ref="J121:J122"/>
    <mergeCell ref="K121:K122"/>
    <mergeCell ref="F70:F75"/>
    <mergeCell ref="G70:G75"/>
    <mergeCell ref="J70:J75"/>
    <mergeCell ref="K70:K75"/>
    <mergeCell ref="L70:L75"/>
    <mergeCell ref="A70:A80"/>
    <mergeCell ref="B70:B75"/>
    <mergeCell ref="D123:D125"/>
    <mergeCell ref="E123:E125"/>
    <mergeCell ref="F123:F125"/>
    <mergeCell ref="G123:G125"/>
    <mergeCell ref="B121:B122"/>
    <mergeCell ref="A101:A102"/>
    <mergeCell ref="J101:J102"/>
    <mergeCell ref="K101:K102"/>
    <mergeCell ref="B101:B102"/>
    <mergeCell ref="C101:C102"/>
    <mergeCell ref="D101:D102"/>
    <mergeCell ref="E101:E102"/>
    <mergeCell ref="F101:F102"/>
    <mergeCell ref="G101:G102"/>
    <mergeCell ref="B116:B118"/>
    <mergeCell ref="C116:C118"/>
    <mergeCell ref="D116:D118"/>
  </mergeCells>
  <conditionalFormatting sqref="L25 G137:G143 G15:G16 L137:L142 L15:L16 G101 G86 L101 L86">
    <cfRule type="cellIs" dxfId="101" priority="91" operator="between">
      <formula>10</formula>
      <formula>25</formula>
    </cfRule>
    <cfRule type="cellIs" dxfId="100" priority="92" operator="between">
      <formula>5</formula>
      <formula>9</formula>
    </cfRule>
    <cfRule type="cellIs" dxfId="99" priority="93" operator="between">
      <formula>0</formula>
      <formula>4</formula>
    </cfRule>
  </conditionalFormatting>
  <conditionalFormatting sqref="G25 G27 G31 G34:G39 G42:G43 G45 G47 G49 G51 G54:G55 G58:G59 G61 G63 G66 G68 G87 G91:G92 G96 G98:G99 G81 G83 G116 G119 G121 G123 G126 G129:G130 G135 G145 G147:G148 G18:G21 G12:G13">
    <cfRule type="cellIs" dxfId="98" priority="88" operator="between">
      <formula>10</formula>
      <formula>25</formula>
    </cfRule>
    <cfRule type="cellIs" dxfId="97" priority="89" operator="between">
      <formula>5</formula>
      <formula>9</formula>
    </cfRule>
    <cfRule type="cellIs" dxfId="96" priority="90" operator="between">
      <formula>0</formula>
      <formula>4</formula>
    </cfRule>
  </conditionalFormatting>
  <conditionalFormatting sqref="L27 L31 L34:L39 L42:L43 L45 L47 L49 L54:L55 L51 L58:L59 L61 L63 L66 L68 L87 L91:L92 L96 L98:L99 L81 L83 L116 L119 L121 L123 L126 L129:L130 L135 L18 L12:L13">
    <cfRule type="cellIs" dxfId="95" priority="85" operator="between">
      <formula>10</formula>
      <formula>25</formula>
    </cfRule>
    <cfRule type="cellIs" dxfId="94" priority="86" operator="between">
      <formula>5</formula>
      <formula>9</formula>
    </cfRule>
    <cfRule type="cellIs" dxfId="93" priority="87" operator="between">
      <formula>0</formula>
      <formula>4</formula>
    </cfRule>
  </conditionalFormatting>
  <conditionalFormatting sqref="L143">
    <cfRule type="cellIs" dxfId="92" priority="82" operator="between">
      <formula>10</formula>
      <formula>25</formula>
    </cfRule>
    <cfRule type="cellIs" dxfId="91" priority="83" operator="between">
      <formula>5</formula>
      <formula>9</formula>
    </cfRule>
    <cfRule type="cellIs" dxfId="90" priority="84" operator="between">
      <formula>0</formula>
      <formula>4</formula>
    </cfRule>
  </conditionalFormatting>
  <conditionalFormatting sqref="L145">
    <cfRule type="cellIs" dxfId="89" priority="76" operator="between">
      <formula>10</formula>
      <formula>25</formula>
    </cfRule>
    <cfRule type="cellIs" dxfId="88" priority="77" operator="between">
      <formula>5</formula>
      <formula>9</formula>
    </cfRule>
    <cfRule type="cellIs" dxfId="87" priority="78" operator="between">
      <formula>0</formula>
      <formula>4</formula>
    </cfRule>
  </conditionalFormatting>
  <conditionalFormatting sqref="L147">
    <cfRule type="cellIs" dxfId="86" priority="70" operator="between">
      <formula>10</formula>
      <formula>25</formula>
    </cfRule>
    <cfRule type="cellIs" dxfId="85" priority="71" operator="between">
      <formula>5</formula>
      <formula>9</formula>
    </cfRule>
    <cfRule type="cellIs" dxfId="84" priority="72" operator="between">
      <formula>0</formula>
      <formula>4</formula>
    </cfRule>
  </conditionalFormatting>
  <conditionalFormatting sqref="L148">
    <cfRule type="cellIs" dxfId="83" priority="67" operator="between">
      <formula>10</formula>
      <formula>25</formula>
    </cfRule>
    <cfRule type="cellIs" dxfId="82" priority="68" operator="between">
      <formula>5</formula>
      <formula>9</formula>
    </cfRule>
    <cfRule type="cellIs" dxfId="81" priority="69" operator="between">
      <formula>0</formula>
      <formula>4</formula>
    </cfRule>
  </conditionalFormatting>
  <conditionalFormatting sqref="G132">
    <cfRule type="cellIs" dxfId="80" priority="61" operator="between">
      <formula>10</formula>
      <formula>25</formula>
    </cfRule>
    <cfRule type="cellIs" dxfId="79" priority="62" operator="between">
      <formula>5</formula>
      <formula>9</formula>
    </cfRule>
    <cfRule type="cellIs" dxfId="78" priority="63" operator="between">
      <formula>0</formula>
      <formula>4</formula>
    </cfRule>
  </conditionalFormatting>
  <conditionalFormatting sqref="G133">
    <cfRule type="cellIs" dxfId="77" priority="58" operator="between">
      <formula>10</formula>
      <formula>25</formula>
    </cfRule>
    <cfRule type="cellIs" dxfId="76" priority="59" operator="between">
      <formula>5</formula>
      <formula>9</formula>
    </cfRule>
    <cfRule type="cellIs" dxfId="75" priority="60" operator="between">
      <formula>0</formula>
      <formula>4</formula>
    </cfRule>
  </conditionalFormatting>
  <conditionalFormatting sqref="G134">
    <cfRule type="cellIs" dxfId="74" priority="55" operator="between">
      <formula>10</formula>
      <formula>25</formula>
    </cfRule>
    <cfRule type="cellIs" dxfId="73" priority="56" operator="between">
      <formula>5</formula>
      <formula>9</formula>
    </cfRule>
    <cfRule type="cellIs" dxfId="72" priority="57" operator="between">
      <formula>0</formula>
      <formula>4</formula>
    </cfRule>
  </conditionalFormatting>
  <conditionalFormatting sqref="L132">
    <cfRule type="cellIs" dxfId="71" priority="52" operator="between">
      <formula>10</formula>
      <formula>25</formula>
    </cfRule>
    <cfRule type="cellIs" dxfId="70" priority="53" operator="between">
      <formula>5</formula>
      <formula>9</formula>
    </cfRule>
    <cfRule type="cellIs" dxfId="69" priority="54" operator="between">
      <formula>0</formula>
      <formula>4</formula>
    </cfRule>
  </conditionalFormatting>
  <conditionalFormatting sqref="L133">
    <cfRule type="cellIs" dxfId="68" priority="49" operator="between">
      <formula>10</formula>
      <formula>25</formula>
    </cfRule>
    <cfRule type="cellIs" dxfId="67" priority="50" operator="between">
      <formula>5</formula>
      <formula>9</formula>
    </cfRule>
    <cfRule type="cellIs" dxfId="66" priority="51" operator="between">
      <formula>0</formula>
      <formula>4</formula>
    </cfRule>
  </conditionalFormatting>
  <conditionalFormatting sqref="L134">
    <cfRule type="cellIs" dxfId="65" priority="46" operator="between">
      <formula>10</formula>
      <formula>25</formula>
    </cfRule>
    <cfRule type="cellIs" dxfId="64" priority="47" operator="between">
      <formula>5</formula>
      <formula>9</formula>
    </cfRule>
    <cfRule type="cellIs" dxfId="63" priority="48" operator="between">
      <formula>0</formula>
      <formula>4</formula>
    </cfRule>
  </conditionalFormatting>
  <conditionalFormatting sqref="L19">
    <cfRule type="cellIs" dxfId="62" priority="43" operator="between">
      <formula>10</formula>
      <formula>25</formula>
    </cfRule>
    <cfRule type="cellIs" dxfId="61" priority="44" operator="between">
      <formula>5</formula>
      <formula>9</formula>
    </cfRule>
    <cfRule type="cellIs" dxfId="60" priority="45" operator="between">
      <formula>0</formula>
      <formula>4</formula>
    </cfRule>
  </conditionalFormatting>
  <conditionalFormatting sqref="L20">
    <cfRule type="cellIs" dxfId="59" priority="40" operator="between">
      <formula>10</formula>
      <formula>25</formula>
    </cfRule>
    <cfRule type="cellIs" dxfId="58" priority="41" operator="between">
      <formula>5</formula>
      <formula>9</formula>
    </cfRule>
    <cfRule type="cellIs" dxfId="57" priority="42" operator="between">
      <formula>0</formula>
      <formula>4</formula>
    </cfRule>
  </conditionalFormatting>
  <conditionalFormatting sqref="L21">
    <cfRule type="cellIs" dxfId="56" priority="37" operator="between">
      <formula>10</formula>
      <formula>25</formula>
    </cfRule>
    <cfRule type="cellIs" dxfId="55" priority="38" operator="between">
      <formula>5</formula>
      <formula>9</formula>
    </cfRule>
    <cfRule type="cellIs" dxfId="54" priority="39" operator="between">
      <formula>0</formula>
      <formula>4</formula>
    </cfRule>
  </conditionalFormatting>
  <conditionalFormatting sqref="L70">
    <cfRule type="cellIs" dxfId="53" priority="28" operator="between">
      <formula>10</formula>
      <formula>25</formula>
    </cfRule>
    <cfRule type="cellIs" dxfId="52" priority="29" operator="between">
      <formula>5</formula>
      <formula>9</formula>
    </cfRule>
    <cfRule type="cellIs" dxfId="51" priority="30" operator="between">
      <formula>0</formula>
      <formula>4</formula>
    </cfRule>
  </conditionalFormatting>
  <conditionalFormatting sqref="L76:L86">
    <cfRule type="cellIs" dxfId="50" priority="25" operator="between">
      <formula>10</formula>
      <formula>25</formula>
    </cfRule>
    <cfRule type="cellIs" dxfId="49" priority="26" operator="between">
      <formula>5</formula>
      <formula>9</formula>
    </cfRule>
    <cfRule type="cellIs" dxfId="48" priority="27" operator="between">
      <formula>0</formula>
      <formula>4</formula>
    </cfRule>
  </conditionalFormatting>
  <conditionalFormatting sqref="G76:G86">
    <cfRule type="cellIs" dxfId="47" priority="22" operator="between">
      <formula>10</formula>
      <formula>25</formula>
    </cfRule>
    <cfRule type="cellIs" dxfId="46" priority="23" operator="between">
      <formula>5</formula>
      <formula>9</formula>
    </cfRule>
    <cfRule type="cellIs" dxfId="45" priority="24" operator="between">
      <formula>0</formula>
      <formula>4</formula>
    </cfRule>
  </conditionalFormatting>
  <conditionalFormatting sqref="G103">
    <cfRule type="cellIs" dxfId="44" priority="19" operator="between">
      <formula>10</formula>
      <formula>25</formula>
    </cfRule>
    <cfRule type="cellIs" dxfId="43" priority="20" operator="between">
      <formula>5</formula>
      <formula>9</formula>
    </cfRule>
    <cfRule type="cellIs" dxfId="42" priority="21" operator="between">
      <formula>0</formula>
      <formula>4</formula>
    </cfRule>
  </conditionalFormatting>
  <conditionalFormatting sqref="G105">
    <cfRule type="cellIs" dxfId="41" priority="7" operator="between">
      <formula>10</formula>
      <formula>25</formula>
    </cfRule>
    <cfRule type="cellIs" dxfId="40" priority="8" operator="between">
      <formula>5</formula>
      <formula>9</formula>
    </cfRule>
    <cfRule type="cellIs" dxfId="39" priority="9" operator="between">
      <formula>0</formula>
      <formula>4</formula>
    </cfRule>
  </conditionalFormatting>
  <conditionalFormatting sqref="L103">
    <cfRule type="cellIs" dxfId="38" priority="13" operator="between">
      <formula>10</formula>
      <formula>25</formula>
    </cfRule>
    <cfRule type="cellIs" dxfId="37" priority="14" operator="between">
      <formula>5</formula>
      <formula>9</formula>
    </cfRule>
    <cfRule type="cellIs" dxfId="36" priority="15" operator="between">
      <formula>0</formula>
      <formula>4</formula>
    </cfRule>
  </conditionalFormatting>
  <conditionalFormatting sqref="L105">
    <cfRule type="cellIs" dxfId="35" priority="10" operator="between">
      <formula>10</formula>
      <formula>25</formula>
    </cfRule>
    <cfRule type="cellIs" dxfId="34" priority="11" operator="between">
      <formula>5</formula>
      <formula>9</formula>
    </cfRule>
    <cfRule type="cellIs" dxfId="33" priority="12" operator="between">
      <formula>0</formula>
      <formula>4</formula>
    </cfRule>
  </conditionalFormatting>
  <conditionalFormatting sqref="G107:G108 G113 G115">
    <cfRule type="cellIs" dxfId="32" priority="4" operator="between">
      <formula>10</formula>
      <formula>25</formula>
    </cfRule>
    <cfRule type="cellIs" dxfId="31" priority="5" operator="between">
      <formula>5</formula>
      <formula>9</formula>
    </cfRule>
    <cfRule type="cellIs" dxfId="30" priority="6" operator="between">
      <formula>0</formula>
      <formula>4</formula>
    </cfRule>
  </conditionalFormatting>
  <conditionalFormatting sqref="L107:L108 L113 L115">
    <cfRule type="cellIs" dxfId="29" priority="1" operator="between">
      <formula>10</formula>
      <formula>25</formula>
    </cfRule>
    <cfRule type="cellIs" dxfId="28" priority="2" operator="between">
      <formula>5</formula>
      <formula>9</formula>
    </cfRule>
    <cfRule type="cellIs" dxfId="27" priority="3" operator="between">
      <formula>0</formula>
      <formula>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2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M30" sqref="M30"/>
    </sheetView>
  </sheetViews>
  <sheetFormatPr baseColWidth="10" defaultRowHeight="15" x14ac:dyDescent="0.25"/>
  <cols>
    <col min="1" max="1" width="21.7109375" bestFit="1" customWidth="1"/>
    <col min="2" max="2" width="33.85546875" bestFit="1" customWidth="1"/>
    <col min="3" max="3" width="50.28515625" bestFit="1" customWidth="1"/>
    <col min="4" max="4" width="3.7109375" bestFit="1" customWidth="1"/>
    <col min="5" max="5" width="1.5703125" bestFit="1" customWidth="1"/>
    <col min="6" max="6" width="1.7109375" bestFit="1" customWidth="1"/>
    <col min="7" max="7" width="5.7109375" bestFit="1" customWidth="1"/>
    <col min="8" max="8" width="50.140625" customWidth="1"/>
    <col min="9" max="9" width="14.7109375" bestFit="1" customWidth="1"/>
    <col min="10" max="10" width="1.5703125" bestFit="1" customWidth="1"/>
    <col min="11" max="11" width="2" customWidth="1"/>
    <col min="12" max="12" width="5.7109375" bestFit="1" customWidth="1"/>
    <col min="13" max="13" width="43.5703125" bestFit="1" customWidth="1"/>
    <col min="14" max="14" width="23.7109375" customWidth="1"/>
  </cols>
  <sheetData>
    <row r="1" spans="1:14" x14ac:dyDescent="0.25">
      <c r="A1" s="560" t="s">
        <v>387</v>
      </c>
      <c r="B1" s="560"/>
      <c r="C1" s="56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x14ac:dyDescent="0.25">
      <c r="A2" s="561"/>
      <c r="B2" s="561"/>
      <c r="C2" s="56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ht="15.75" thickBot="1" x14ac:dyDescent="0.3">
      <c r="A3" s="42"/>
      <c r="B3" s="4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4" ht="15" customHeight="1" thickBot="1" x14ac:dyDescent="0.3">
      <c r="A4" s="562" t="s">
        <v>0</v>
      </c>
      <c r="B4" s="563"/>
      <c r="C4" s="563"/>
      <c r="D4" s="564"/>
      <c r="E4" s="562" t="s">
        <v>1</v>
      </c>
      <c r="F4" s="563"/>
      <c r="G4" s="563"/>
      <c r="H4" s="563"/>
      <c r="I4" s="563"/>
      <c r="J4" s="563"/>
      <c r="K4" s="563"/>
      <c r="L4" s="563"/>
      <c r="M4" s="563"/>
      <c r="N4" s="563"/>
    </row>
    <row r="5" spans="1:14" ht="14.45" customHeight="1" x14ac:dyDescent="0.25">
      <c r="A5" s="565" t="s">
        <v>270</v>
      </c>
      <c r="B5" s="566"/>
      <c r="C5" s="566"/>
      <c r="D5" s="567"/>
      <c r="E5" s="565" t="s">
        <v>271</v>
      </c>
      <c r="F5" s="566"/>
      <c r="G5" s="566"/>
      <c r="H5" s="566"/>
      <c r="I5" s="566"/>
      <c r="J5" s="566"/>
      <c r="K5" s="566"/>
      <c r="L5" s="566"/>
      <c r="M5" s="566"/>
      <c r="N5" s="566"/>
    </row>
    <row r="6" spans="1:14" ht="15.75" thickBot="1" x14ac:dyDescent="0.3">
      <c r="A6" s="568"/>
      <c r="B6" s="569"/>
      <c r="C6" s="569"/>
      <c r="D6" s="570"/>
      <c r="E6" s="568"/>
      <c r="F6" s="569"/>
      <c r="G6" s="569"/>
      <c r="H6" s="569"/>
      <c r="I6" s="569"/>
      <c r="J6" s="569"/>
      <c r="K6" s="569"/>
      <c r="L6" s="569"/>
      <c r="M6" s="569"/>
      <c r="N6" s="569"/>
    </row>
    <row r="7" spans="1:14" ht="14.45" customHeight="1" x14ac:dyDescent="0.25">
      <c r="A7" s="571" t="s">
        <v>10</v>
      </c>
      <c r="B7" s="572"/>
      <c r="C7" s="572"/>
      <c r="D7" s="572"/>
      <c r="E7" s="572"/>
      <c r="F7" s="572"/>
      <c r="G7" s="572"/>
      <c r="H7" s="572"/>
      <c r="I7" s="572"/>
      <c r="J7" s="572"/>
      <c r="K7" s="572"/>
      <c r="L7" s="572"/>
      <c r="M7" s="572"/>
      <c r="N7" s="572"/>
    </row>
    <row r="8" spans="1:14" ht="15" customHeight="1" x14ac:dyDescent="0.25">
      <c r="A8" s="573" t="s">
        <v>11</v>
      </c>
      <c r="B8" s="574"/>
      <c r="C8" s="574"/>
      <c r="D8" s="574"/>
      <c r="E8" s="574"/>
      <c r="F8" s="574"/>
      <c r="G8" s="574"/>
      <c r="H8" s="574"/>
      <c r="I8" s="574"/>
      <c r="J8" s="574"/>
      <c r="K8" s="574"/>
      <c r="L8" s="574"/>
      <c r="M8" s="574"/>
      <c r="N8" s="574"/>
    </row>
    <row r="9" spans="1:14" ht="15" customHeight="1" x14ac:dyDescent="0.25">
      <c r="A9" s="573" t="s">
        <v>272</v>
      </c>
      <c r="B9" s="574"/>
      <c r="C9" s="574"/>
      <c r="D9" s="574"/>
      <c r="E9" s="574"/>
      <c r="F9" s="574"/>
      <c r="G9" s="574"/>
      <c r="H9" s="574"/>
      <c r="I9" s="574"/>
      <c r="J9" s="574"/>
      <c r="K9" s="574"/>
      <c r="L9" s="574"/>
      <c r="M9" s="574"/>
      <c r="N9" s="574"/>
    </row>
    <row r="10" spans="1:14" ht="15" customHeight="1" thickBot="1" x14ac:dyDescent="0.3">
      <c r="A10" s="575" t="s">
        <v>388</v>
      </c>
      <c r="B10" s="576"/>
      <c r="C10" s="576"/>
      <c r="D10" s="576"/>
      <c r="E10" s="576"/>
      <c r="F10" s="576"/>
      <c r="G10" s="576"/>
      <c r="H10" s="576"/>
      <c r="I10" s="576"/>
      <c r="J10" s="576"/>
      <c r="K10" s="576"/>
      <c r="L10" s="576"/>
      <c r="M10" s="576"/>
      <c r="N10" s="576"/>
    </row>
    <row r="11" spans="1:14" ht="15.75" thickBot="1" x14ac:dyDescent="0.3">
      <c r="A11" s="16" t="s">
        <v>274</v>
      </c>
      <c r="B11" s="72" t="s">
        <v>275</v>
      </c>
      <c r="C11" s="73" t="s">
        <v>83</v>
      </c>
      <c r="D11" s="71" t="s">
        <v>17</v>
      </c>
      <c r="E11" s="68" t="s">
        <v>34</v>
      </c>
      <c r="F11" s="69" t="s">
        <v>172</v>
      </c>
      <c r="G11" s="16" t="s">
        <v>173</v>
      </c>
      <c r="H11" s="72" t="s">
        <v>84</v>
      </c>
      <c r="I11" s="72" t="s">
        <v>628</v>
      </c>
      <c r="J11" s="70" t="s">
        <v>34</v>
      </c>
      <c r="K11" s="69" t="s">
        <v>172</v>
      </c>
      <c r="L11" s="16" t="s">
        <v>276</v>
      </c>
      <c r="M11" s="229" t="s">
        <v>85</v>
      </c>
      <c r="N11" s="220" t="s">
        <v>277</v>
      </c>
    </row>
    <row r="12" spans="1:14" x14ac:dyDescent="0.25">
      <c r="A12" s="588" t="s">
        <v>618</v>
      </c>
      <c r="B12" s="591" t="s">
        <v>695</v>
      </c>
      <c r="C12" s="284" t="s">
        <v>619</v>
      </c>
      <c r="D12" s="604" t="s">
        <v>293</v>
      </c>
      <c r="E12" s="604">
        <v>4</v>
      </c>
      <c r="F12" s="604">
        <v>3</v>
      </c>
      <c r="G12" s="491">
        <f>E12*F12</f>
        <v>12</v>
      </c>
      <c r="H12" s="286" t="s">
        <v>621</v>
      </c>
      <c r="I12" s="292" t="s">
        <v>690</v>
      </c>
      <c r="J12" s="604">
        <v>2</v>
      </c>
      <c r="K12" s="604">
        <v>2</v>
      </c>
      <c r="L12" s="491">
        <f>J12*K12</f>
        <v>4</v>
      </c>
      <c r="M12" s="285"/>
      <c r="N12" s="287"/>
    </row>
    <row r="13" spans="1:14" x14ac:dyDescent="0.25">
      <c r="A13" s="589"/>
      <c r="B13" s="592"/>
      <c r="C13" s="288" t="s">
        <v>696</v>
      </c>
      <c r="D13" s="605"/>
      <c r="E13" s="605"/>
      <c r="F13" s="605"/>
      <c r="G13" s="492"/>
      <c r="H13" s="289" t="s">
        <v>697</v>
      </c>
      <c r="I13" s="290" t="s">
        <v>103</v>
      </c>
      <c r="J13" s="605"/>
      <c r="K13" s="605"/>
      <c r="L13" s="492"/>
      <c r="M13" s="291"/>
      <c r="N13" s="293"/>
    </row>
    <row r="14" spans="1:14" ht="15.75" thickBot="1" x14ac:dyDescent="0.3">
      <c r="A14" s="590"/>
      <c r="B14" s="593"/>
      <c r="C14" s="294" t="s">
        <v>620</v>
      </c>
      <c r="D14" s="606"/>
      <c r="E14" s="606"/>
      <c r="F14" s="606"/>
      <c r="G14" s="579"/>
      <c r="H14" s="295" t="s">
        <v>698</v>
      </c>
      <c r="I14" s="296" t="s">
        <v>686</v>
      </c>
      <c r="J14" s="606"/>
      <c r="K14" s="606"/>
      <c r="L14" s="579"/>
      <c r="M14" s="297"/>
      <c r="N14" s="298"/>
    </row>
    <row r="15" spans="1:14" ht="14.45" customHeight="1" x14ac:dyDescent="0.25">
      <c r="A15" s="594" t="s">
        <v>389</v>
      </c>
      <c r="B15" s="598" t="s">
        <v>390</v>
      </c>
      <c r="C15" s="18" t="s">
        <v>391</v>
      </c>
      <c r="D15" s="536" t="s">
        <v>392</v>
      </c>
      <c r="E15" s="299">
        <v>4</v>
      </c>
      <c r="F15" s="299">
        <v>4</v>
      </c>
      <c r="G15" s="210">
        <f t="shared" ref="G15:G45" si="0">E15*F15</f>
        <v>16</v>
      </c>
      <c r="H15" s="28" t="s">
        <v>393</v>
      </c>
      <c r="I15" s="28" t="s">
        <v>686</v>
      </c>
      <c r="J15" s="91">
        <v>3</v>
      </c>
      <c r="K15" s="91">
        <v>2</v>
      </c>
      <c r="L15" s="210">
        <f t="shared" ref="L15:L45" si="1">J15*K15</f>
        <v>6</v>
      </c>
      <c r="M15" s="231" t="s">
        <v>394</v>
      </c>
      <c r="N15" s="279"/>
    </row>
    <row r="16" spans="1:14" ht="14.45" customHeight="1" thickBot="1" x14ac:dyDescent="0.3">
      <c r="A16" s="551"/>
      <c r="B16" s="599"/>
      <c r="C16" s="44" t="s">
        <v>395</v>
      </c>
      <c r="D16" s="578"/>
      <c r="E16" s="300">
        <v>3</v>
      </c>
      <c r="F16" s="300">
        <v>4</v>
      </c>
      <c r="G16" s="217">
        <f>E16*F16</f>
        <v>12</v>
      </c>
      <c r="H16" s="74" t="s">
        <v>396</v>
      </c>
      <c r="I16" s="74" t="s">
        <v>690</v>
      </c>
      <c r="J16" s="156">
        <v>2</v>
      </c>
      <c r="K16" s="156">
        <v>2</v>
      </c>
      <c r="L16" s="217">
        <f>J16*K16</f>
        <v>4</v>
      </c>
      <c r="M16" s="236" t="s">
        <v>568</v>
      </c>
      <c r="N16" s="240"/>
    </row>
    <row r="17" spans="1:14" ht="14.45" customHeight="1" x14ac:dyDescent="0.25">
      <c r="A17" s="551"/>
      <c r="B17" s="598" t="s">
        <v>397</v>
      </c>
      <c r="C17" s="18" t="s">
        <v>398</v>
      </c>
      <c r="D17" s="536" t="s">
        <v>399</v>
      </c>
      <c r="E17" s="18">
        <v>3</v>
      </c>
      <c r="F17" s="18">
        <v>4</v>
      </c>
      <c r="G17" s="210">
        <f t="shared" si="0"/>
        <v>12</v>
      </c>
      <c r="H17" s="28" t="s">
        <v>402</v>
      </c>
      <c r="I17" s="28" t="s">
        <v>690</v>
      </c>
      <c r="J17" s="28">
        <v>2</v>
      </c>
      <c r="K17" s="28">
        <v>2</v>
      </c>
      <c r="L17" s="210">
        <f t="shared" si="1"/>
        <v>4</v>
      </c>
      <c r="M17" s="233" t="s">
        <v>400</v>
      </c>
      <c r="N17" s="279"/>
    </row>
    <row r="18" spans="1:14" ht="14.45" customHeight="1" thickBot="1" x14ac:dyDescent="0.3">
      <c r="A18" s="551"/>
      <c r="B18" s="599"/>
      <c r="C18" s="44" t="s">
        <v>401</v>
      </c>
      <c r="D18" s="578"/>
      <c r="E18" s="44">
        <v>4</v>
      </c>
      <c r="F18" s="44">
        <v>4</v>
      </c>
      <c r="G18" s="217">
        <f t="shared" si="0"/>
        <v>16</v>
      </c>
      <c r="H18" s="74" t="s">
        <v>563</v>
      </c>
      <c r="I18" s="74" t="s">
        <v>690</v>
      </c>
      <c r="J18" s="74">
        <v>2</v>
      </c>
      <c r="K18" s="74">
        <v>2</v>
      </c>
      <c r="L18" s="217">
        <f t="shared" si="1"/>
        <v>4</v>
      </c>
      <c r="M18" s="234" t="s">
        <v>403</v>
      </c>
      <c r="N18" s="281"/>
    </row>
    <row r="19" spans="1:14" ht="14.45" customHeight="1" x14ac:dyDescent="0.25">
      <c r="A19" s="551"/>
      <c r="B19" s="598" t="s">
        <v>404</v>
      </c>
      <c r="C19" s="18" t="s">
        <v>405</v>
      </c>
      <c r="D19" s="601" t="s">
        <v>399</v>
      </c>
      <c r="E19" s="18">
        <v>3</v>
      </c>
      <c r="F19" s="18">
        <v>4</v>
      </c>
      <c r="G19" s="210">
        <f t="shared" si="0"/>
        <v>12</v>
      </c>
      <c r="H19" s="28" t="s">
        <v>406</v>
      </c>
      <c r="I19" s="28" t="s">
        <v>690</v>
      </c>
      <c r="J19" s="28">
        <v>3</v>
      </c>
      <c r="K19" s="28">
        <v>2</v>
      </c>
      <c r="L19" s="210">
        <f t="shared" si="1"/>
        <v>6</v>
      </c>
      <c r="M19" s="231" t="s">
        <v>407</v>
      </c>
      <c r="N19" s="279"/>
    </row>
    <row r="20" spans="1:14" ht="14.45" customHeight="1" x14ac:dyDescent="0.25">
      <c r="A20" s="551"/>
      <c r="B20" s="600"/>
      <c r="C20" s="23" t="s">
        <v>562</v>
      </c>
      <c r="D20" s="602"/>
      <c r="E20" s="23">
        <v>3</v>
      </c>
      <c r="F20" s="23">
        <v>4</v>
      </c>
      <c r="G20" s="215">
        <f t="shared" si="0"/>
        <v>12</v>
      </c>
      <c r="H20" s="30" t="s">
        <v>699</v>
      </c>
      <c r="I20" s="30" t="s">
        <v>686</v>
      </c>
      <c r="J20" s="30">
        <v>2</v>
      </c>
      <c r="K20" s="30">
        <v>2</v>
      </c>
      <c r="L20" s="215">
        <f t="shared" si="1"/>
        <v>4</v>
      </c>
      <c r="M20" s="226" t="s">
        <v>409</v>
      </c>
      <c r="N20" s="280"/>
    </row>
    <row r="21" spans="1:14" ht="15" customHeight="1" thickBot="1" x14ac:dyDescent="0.3">
      <c r="A21" s="551"/>
      <c r="B21" s="599"/>
      <c r="C21" s="44" t="s">
        <v>408</v>
      </c>
      <c r="D21" s="603"/>
      <c r="E21" s="44">
        <v>3</v>
      </c>
      <c r="F21" s="44">
        <v>4</v>
      </c>
      <c r="G21" s="217">
        <f t="shared" si="0"/>
        <v>12</v>
      </c>
      <c r="H21" s="74" t="s">
        <v>563</v>
      </c>
      <c r="I21" s="74" t="s">
        <v>690</v>
      </c>
      <c r="J21" s="74">
        <v>2</v>
      </c>
      <c r="K21" s="74">
        <v>2</v>
      </c>
      <c r="L21" s="217">
        <f t="shared" si="1"/>
        <v>4</v>
      </c>
      <c r="M21" s="234"/>
      <c r="N21" s="281"/>
    </row>
    <row r="22" spans="1:14" x14ac:dyDescent="0.25">
      <c r="A22" s="551"/>
      <c r="B22" s="585" t="s">
        <v>410</v>
      </c>
      <c r="C22" s="18" t="s">
        <v>411</v>
      </c>
      <c r="D22" s="536" t="s">
        <v>399</v>
      </c>
      <c r="E22" s="18">
        <v>4</v>
      </c>
      <c r="F22" s="18">
        <v>4</v>
      </c>
      <c r="G22" s="210">
        <f t="shared" si="0"/>
        <v>16</v>
      </c>
      <c r="H22" s="28" t="s">
        <v>108</v>
      </c>
      <c r="I22" s="28" t="s">
        <v>212</v>
      </c>
      <c r="J22" s="28">
        <v>2</v>
      </c>
      <c r="K22" s="28">
        <v>2</v>
      </c>
      <c r="L22" s="210">
        <f t="shared" si="1"/>
        <v>4</v>
      </c>
      <c r="M22" s="233" t="s">
        <v>700</v>
      </c>
      <c r="N22" s="301"/>
    </row>
    <row r="23" spans="1:14" ht="15.75" thickBot="1" x14ac:dyDescent="0.3">
      <c r="A23" s="551"/>
      <c r="B23" s="587"/>
      <c r="C23" s="44" t="s">
        <v>562</v>
      </c>
      <c r="D23" s="578"/>
      <c r="E23" s="44">
        <v>4</v>
      </c>
      <c r="F23" s="44">
        <v>4</v>
      </c>
      <c r="G23" s="217">
        <f t="shared" si="0"/>
        <v>16</v>
      </c>
      <c r="H23" s="74" t="s">
        <v>563</v>
      </c>
      <c r="I23" s="74" t="s">
        <v>690</v>
      </c>
      <c r="J23" s="74">
        <v>2</v>
      </c>
      <c r="K23" s="74">
        <v>2</v>
      </c>
      <c r="L23" s="217">
        <f t="shared" si="1"/>
        <v>4</v>
      </c>
      <c r="M23" s="241"/>
      <c r="N23" s="302"/>
    </row>
    <row r="24" spans="1:14" ht="15.75" thickBot="1" x14ac:dyDescent="0.3">
      <c r="A24" s="552"/>
      <c r="B24" s="303" t="s">
        <v>412</v>
      </c>
      <c r="C24" s="304" t="s">
        <v>562</v>
      </c>
      <c r="D24" s="265" t="s">
        <v>392</v>
      </c>
      <c r="E24" s="304">
        <v>4</v>
      </c>
      <c r="F24" s="304">
        <v>4</v>
      </c>
      <c r="G24" s="223">
        <f t="shared" si="0"/>
        <v>16</v>
      </c>
      <c r="H24" s="305" t="s">
        <v>563</v>
      </c>
      <c r="I24" s="305" t="s">
        <v>686</v>
      </c>
      <c r="J24" s="305">
        <v>3</v>
      </c>
      <c r="K24" s="305">
        <v>2</v>
      </c>
      <c r="L24" s="223">
        <f t="shared" si="1"/>
        <v>6</v>
      </c>
      <c r="M24" s="306" t="s">
        <v>701</v>
      </c>
      <c r="N24" s="307"/>
    </row>
    <row r="25" spans="1:14" x14ac:dyDescent="0.25">
      <c r="A25" s="595" t="s">
        <v>413</v>
      </c>
      <c r="B25" s="191" t="s">
        <v>414</v>
      </c>
      <c r="C25" s="18" t="s">
        <v>562</v>
      </c>
      <c r="D25" s="216" t="s">
        <v>172</v>
      </c>
      <c r="E25" s="18">
        <v>4</v>
      </c>
      <c r="F25" s="18">
        <v>3</v>
      </c>
      <c r="G25" s="210">
        <f t="shared" si="0"/>
        <v>12</v>
      </c>
      <c r="H25" s="28" t="s">
        <v>563</v>
      </c>
      <c r="I25" s="28" t="s">
        <v>690</v>
      </c>
      <c r="J25" s="28">
        <v>2</v>
      </c>
      <c r="K25" s="28">
        <v>2</v>
      </c>
      <c r="L25" s="210">
        <f t="shared" si="1"/>
        <v>4</v>
      </c>
      <c r="M25" s="231" t="s">
        <v>407</v>
      </c>
      <c r="N25" s="238"/>
    </row>
    <row r="26" spans="1:14" ht="14.45" customHeight="1" x14ac:dyDescent="0.25">
      <c r="A26" s="573"/>
      <c r="B26" s="192" t="s">
        <v>415</v>
      </c>
      <c r="C26" s="23" t="s">
        <v>416</v>
      </c>
      <c r="D26" s="219" t="s">
        <v>399</v>
      </c>
      <c r="E26" s="23">
        <v>4</v>
      </c>
      <c r="F26" s="23">
        <v>4</v>
      </c>
      <c r="G26" s="215">
        <f t="shared" si="0"/>
        <v>16</v>
      </c>
      <c r="H26" s="30" t="s">
        <v>417</v>
      </c>
      <c r="I26" s="30" t="s">
        <v>212</v>
      </c>
      <c r="J26" s="30">
        <v>2</v>
      </c>
      <c r="K26" s="30">
        <v>2</v>
      </c>
      <c r="L26" s="215">
        <f t="shared" si="1"/>
        <v>4</v>
      </c>
      <c r="M26" s="228" t="s">
        <v>409</v>
      </c>
      <c r="N26" s="308"/>
    </row>
    <row r="27" spans="1:14" x14ac:dyDescent="0.25">
      <c r="A27" s="573"/>
      <c r="B27" s="192" t="s">
        <v>418</v>
      </c>
      <c r="C27" s="23" t="s">
        <v>419</v>
      </c>
      <c r="D27" s="219" t="s">
        <v>399</v>
      </c>
      <c r="E27" s="23">
        <v>4</v>
      </c>
      <c r="F27" s="23">
        <v>3</v>
      </c>
      <c r="G27" s="215">
        <f t="shared" si="0"/>
        <v>12</v>
      </c>
      <c r="H27" s="30" t="s">
        <v>422</v>
      </c>
      <c r="I27" s="30" t="s">
        <v>690</v>
      </c>
      <c r="J27" s="30">
        <v>2</v>
      </c>
      <c r="K27" s="30">
        <v>2</v>
      </c>
      <c r="L27" s="215">
        <f t="shared" si="1"/>
        <v>4</v>
      </c>
      <c r="M27" s="228"/>
      <c r="N27" s="309"/>
    </row>
    <row r="28" spans="1:14" ht="15" customHeight="1" thickBot="1" x14ac:dyDescent="0.3">
      <c r="A28" s="573"/>
      <c r="B28" s="199" t="s">
        <v>420</v>
      </c>
      <c r="C28" s="44" t="s">
        <v>421</v>
      </c>
      <c r="D28" s="245" t="s">
        <v>399</v>
      </c>
      <c r="E28" s="44">
        <v>4</v>
      </c>
      <c r="F28" s="44">
        <v>4</v>
      </c>
      <c r="G28" s="217">
        <f t="shared" si="0"/>
        <v>16</v>
      </c>
      <c r="H28" s="74"/>
      <c r="I28" s="74"/>
      <c r="J28" s="74">
        <v>2</v>
      </c>
      <c r="K28" s="74">
        <v>2</v>
      </c>
      <c r="L28" s="217">
        <f t="shared" si="1"/>
        <v>4</v>
      </c>
      <c r="M28" s="234"/>
      <c r="N28" s="310"/>
    </row>
    <row r="29" spans="1:14" ht="15" customHeight="1" x14ac:dyDescent="0.25">
      <c r="A29" s="529" t="s">
        <v>744</v>
      </c>
      <c r="B29" s="185" t="s">
        <v>745</v>
      </c>
      <c r="C29" s="18" t="s">
        <v>749</v>
      </c>
      <c r="D29" s="393" t="s">
        <v>348</v>
      </c>
      <c r="E29" s="18">
        <v>4</v>
      </c>
      <c r="F29" s="18">
        <v>3</v>
      </c>
      <c r="G29" s="396">
        <f t="shared" si="0"/>
        <v>12</v>
      </c>
      <c r="H29" s="28" t="s">
        <v>748</v>
      </c>
      <c r="I29" s="28" t="s">
        <v>754</v>
      </c>
      <c r="J29" s="28">
        <v>3</v>
      </c>
      <c r="K29" s="28">
        <v>2</v>
      </c>
      <c r="L29" s="396">
        <f t="shared" si="1"/>
        <v>6</v>
      </c>
      <c r="M29" s="233" t="s">
        <v>755</v>
      </c>
      <c r="N29" s="311"/>
    </row>
    <row r="30" spans="1:14" ht="15" customHeight="1" x14ac:dyDescent="0.25">
      <c r="A30" s="530"/>
      <c r="B30" s="172" t="s">
        <v>746</v>
      </c>
      <c r="C30" s="23" t="s">
        <v>750</v>
      </c>
      <c r="D30" s="394" t="s">
        <v>348</v>
      </c>
      <c r="E30" s="23">
        <v>4</v>
      </c>
      <c r="F30" s="23">
        <v>3</v>
      </c>
      <c r="G30" s="397">
        <f t="shared" si="0"/>
        <v>12</v>
      </c>
      <c r="H30" s="30" t="s">
        <v>752</v>
      </c>
      <c r="I30" s="30" t="s">
        <v>103</v>
      </c>
      <c r="J30" s="30">
        <v>3</v>
      </c>
      <c r="K30" s="30">
        <v>2</v>
      </c>
      <c r="L30" s="397">
        <f t="shared" si="1"/>
        <v>6</v>
      </c>
      <c r="M30" s="228"/>
      <c r="N30" s="308"/>
    </row>
    <row r="31" spans="1:14" ht="15" customHeight="1" thickBot="1" x14ac:dyDescent="0.3">
      <c r="A31" s="531"/>
      <c r="B31" s="182" t="s">
        <v>747</v>
      </c>
      <c r="C31" s="47" t="s">
        <v>751</v>
      </c>
      <c r="D31" s="395" t="s">
        <v>348</v>
      </c>
      <c r="E31" s="47">
        <v>4</v>
      </c>
      <c r="F31" s="47">
        <v>3</v>
      </c>
      <c r="G31" s="399">
        <f t="shared" si="0"/>
        <v>12</v>
      </c>
      <c r="H31" s="75" t="s">
        <v>753</v>
      </c>
      <c r="I31" s="75" t="s">
        <v>754</v>
      </c>
      <c r="J31" s="75">
        <v>3</v>
      </c>
      <c r="K31" s="75">
        <v>2</v>
      </c>
      <c r="L31" s="399">
        <f t="shared" si="1"/>
        <v>6</v>
      </c>
      <c r="M31" s="232"/>
      <c r="N31" s="433"/>
    </row>
    <row r="32" spans="1:14" x14ac:dyDescent="0.25">
      <c r="A32" s="594" t="s">
        <v>423</v>
      </c>
      <c r="B32" s="427" t="s">
        <v>424</v>
      </c>
      <c r="C32" s="428" t="s">
        <v>279</v>
      </c>
      <c r="D32" s="429" t="s">
        <v>425</v>
      </c>
      <c r="E32" s="428">
        <v>4</v>
      </c>
      <c r="F32" s="428">
        <v>3</v>
      </c>
      <c r="G32" s="398">
        <f t="shared" si="0"/>
        <v>12</v>
      </c>
      <c r="H32" s="430" t="s">
        <v>564</v>
      </c>
      <c r="I32" s="430" t="s">
        <v>686</v>
      </c>
      <c r="J32" s="430">
        <v>3</v>
      </c>
      <c r="K32" s="430">
        <v>3</v>
      </c>
      <c r="L32" s="398">
        <f t="shared" si="1"/>
        <v>9</v>
      </c>
      <c r="M32" s="431" t="s">
        <v>426</v>
      </c>
      <c r="N32" s="432"/>
    </row>
    <row r="33" spans="1:14" ht="15.75" thickBot="1" x14ac:dyDescent="0.3">
      <c r="A33" s="551"/>
      <c r="B33" s="199" t="s">
        <v>427</v>
      </c>
      <c r="C33" s="44" t="s">
        <v>428</v>
      </c>
      <c r="D33" s="245" t="s">
        <v>348</v>
      </c>
      <c r="E33" s="44">
        <v>4</v>
      </c>
      <c r="F33" s="44">
        <v>4</v>
      </c>
      <c r="G33" s="217">
        <f t="shared" si="0"/>
        <v>16</v>
      </c>
      <c r="H33" s="74" t="s">
        <v>462</v>
      </c>
      <c r="I33" s="74" t="s">
        <v>212</v>
      </c>
      <c r="J33" s="74">
        <v>3</v>
      </c>
      <c r="K33" s="74">
        <v>3</v>
      </c>
      <c r="L33" s="217">
        <f t="shared" si="1"/>
        <v>9</v>
      </c>
      <c r="M33" s="234" t="s">
        <v>569</v>
      </c>
      <c r="N33" s="310"/>
    </row>
    <row r="34" spans="1:14" ht="14.45" customHeight="1" x14ac:dyDescent="0.25">
      <c r="A34" s="550" t="s">
        <v>313</v>
      </c>
      <c r="B34" s="585" t="s">
        <v>429</v>
      </c>
      <c r="C34" s="28" t="s">
        <v>430</v>
      </c>
      <c r="D34" s="208" t="s">
        <v>348</v>
      </c>
      <c r="E34" s="28">
        <v>4</v>
      </c>
      <c r="F34" s="28">
        <v>3</v>
      </c>
      <c r="G34" s="210">
        <f t="shared" si="0"/>
        <v>12</v>
      </c>
      <c r="H34" s="28" t="s">
        <v>462</v>
      </c>
      <c r="I34" s="28" t="s">
        <v>212</v>
      </c>
      <c r="J34" s="28">
        <v>2</v>
      </c>
      <c r="K34" s="28">
        <v>2</v>
      </c>
      <c r="L34" s="210">
        <f t="shared" si="1"/>
        <v>4</v>
      </c>
      <c r="M34" s="233" t="s">
        <v>570</v>
      </c>
      <c r="N34" s="301"/>
    </row>
    <row r="35" spans="1:14" ht="15.75" thickBot="1" x14ac:dyDescent="0.3">
      <c r="A35" s="551"/>
      <c r="B35" s="597"/>
      <c r="C35" s="75" t="s">
        <v>431</v>
      </c>
      <c r="D35" s="209" t="s">
        <v>348</v>
      </c>
      <c r="E35" s="75">
        <v>4</v>
      </c>
      <c r="F35" s="75">
        <v>3</v>
      </c>
      <c r="G35" s="211">
        <f t="shared" si="0"/>
        <v>12</v>
      </c>
      <c r="H35" s="75" t="s">
        <v>464</v>
      </c>
      <c r="I35" s="75" t="s">
        <v>686</v>
      </c>
      <c r="J35" s="75">
        <v>3</v>
      </c>
      <c r="K35" s="75">
        <v>2</v>
      </c>
      <c r="L35" s="211">
        <f t="shared" si="1"/>
        <v>6</v>
      </c>
      <c r="M35" s="232" t="s">
        <v>702</v>
      </c>
      <c r="N35" s="312"/>
    </row>
    <row r="36" spans="1:14" x14ac:dyDescent="0.25">
      <c r="A36" s="551"/>
      <c r="B36" s="585" t="s">
        <v>432</v>
      </c>
      <c r="C36" s="28" t="s">
        <v>433</v>
      </c>
      <c r="D36" s="208" t="s">
        <v>425</v>
      </c>
      <c r="E36" s="28">
        <v>4</v>
      </c>
      <c r="F36" s="28">
        <v>3</v>
      </c>
      <c r="G36" s="210">
        <f t="shared" si="0"/>
        <v>12</v>
      </c>
      <c r="H36" s="28" t="s">
        <v>464</v>
      </c>
      <c r="I36" s="28" t="s">
        <v>686</v>
      </c>
      <c r="J36" s="28">
        <v>3</v>
      </c>
      <c r="K36" s="28">
        <v>2</v>
      </c>
      <c r="L36" s="210">
        <f t="shared" si="1"/>
        <v>6</v>
      </c>
      <c r="M36" s="233" t="s">
        <v>703</v>
      </c>
      <c r="N36" s="301"/>
    </row>
    <row r="37" spans="1:14" ht="15.75" thickBot="1" x14ac:dyDescent="0.3">
      <c r="A37" s="596"/>
      <c r="B37" s="587"/>
      <c r="C37" s="74" t="s">
        <v>463</v>
      </c>
      <c r="D37" s="213" t="s">
        <v>425</v>
      </c>
      <c r="E37" s="74">
        <v>4</v>
      </c>
      <c r="F37" s="74">
        <v>3</v>
      </c>
      <c r="G37" s="217">
        <f t="shared" si="0"/>
        <v>12</v>
      </c>
      <c r="H37" s="74"/>
      <c r="I37" s="74"/>
      <c r="J37" s="74">
        <v>3</v>
      </c>
      <c r="K37" s="74">
        <v>2</v>
      </c>
      <c r="L37" s="217">
        <f t="shared" si="1"/>
        <v>6</v>
      </c>
      <c r="M37" s="234"/>
      <c r="N37" s="313"/>
    </row>
    <row r="38" spans="1:14" ht="15.75" thickBot="1" x14ac:dyDescent="0.3">
      <c r="A38" s="550" t="s">
        <v>321</v>
      </c>
      <c r="B38" s="303" t="s">
        <v>434</v>
      </c>
      <c r="C38" s="305" t="s">
        <v>430</v>
      </c>
      <c r="D38" s="222" t="s">
        <v>399</v>
      </c>
      <c r="E38" s="305">
        <v>4</v>
      </c>
      <c r="F38" s="305">
        <v>4</v>
      </c>
      <c r="G38" s="223">
        <f t="shared" si="0"/>
        <v>16</v>
      </c>
      <c r="H38" s="305" t="s">
        <v>465</v>
      </c>
      <c r="I38" s="305" t="s">
        <v>686</v>
      </c>
      <c r="J38" s="305">
        <v>2</v>
      </c>
      <c r="K38" s="305">
        <v>2</v>
      </c>
      <c r="L38" s="223">
        <f t="shared" si="1"/>
        <v>4</v>
      </c>
      <c r="M38" s="314" t="s">
        <v>570</v>
      </c>
      <c r="N38" s="307"/>
    </row>
    <row r="39" spans="1:14" x14ac:dyDescent="0.25">
      <c r="A39" s="573"/>
      <c r="B39" s="585" t="s">
        <v>435</v>
      </c>
      <c r="C39" s="28" t="s">
        <v>436</v>
      </c>
      <c r="D39" s="488" t="s">
        <v>348</v>
      </c>
      <c r="E39" s="28">
        <v>4</v>
      </c>
      <c r="F39" s="28">
        <v>3</v>
      </c>
      <c r="G39" s="210">
        <f t="shared" si="0"/>
        <v>12</v>
      </c>
      <c r="H39" s="28" t="s">
        <v>572</v>
      </c>
      <c r="I39" s="28" t="s">
        <v>686</v>
      </c>
      <c r="J39" s="28">
        <v>2</v>
      </c>
      <c r="K39" s="28">
        <v>2</v>
      </c>
      <c r="L39" s="210">
        <f t="shared" si="1"/>
        <v>4</v>
      </c>
      <c r="M39" s="233" t="s">
        <v>571</v>
      </c>
      <c r="N39" s="238"/>
    </row>
    <row r="40" spans="1:14" ht="15.75" thickBot="1" x14ac:dyDescent="0.3">
      <c r="A40" s="573"/>
      <c r="B40" s="587"/>
      <c r="C40" s="74" t="s">
        <v>437</v>
      </c>
      <c r="D40" s="505"/>
      <c r="E40" s="74">
        <v>4</v>
      </c>
      <c r="F40" s="74">
        <v>4</v>
      </c>
      <c r="G40" s="217">
        <f t="shared" si="0"/>
        <v>16</v>
      </c>
      <c r="H40" s="74" t="s">
        <v>462</v>
      </c>
      <c r="I40" s="74" t="s">
        <v>212</v>
      </c>
      <c r="J40" s="74">
        <v>2</v>
      </c>
      <c r="K40" s="74">
        <v>2</v>
      </c>
      <c r="L40" s="217">
        <f t="shared" si="1"/>
        <v>4</v>
      </c>
      <c r="M40" s="241"/>
      <c r="N40" s="302"/>
    </row>
    <row r="41" spans="1:14" x14ac:dyDescent="0.25">
      <c r="A41" s="520" t="s">
        <v>189</v>
      </c>
      <c r="B41" s="191" t="s">
        <v>438</v>
      </c>
      <c r="C41" s="28" t="s">
        <v>439</v>
      </c>
      <c r="D41" s="208" t="s">
        <v>399</v>
      </c>
      <c r="E41" s="28">
        <v>4</v>
      </c>
      <c r="F41" s="28">
        <v>4</v>
      </c>
      <c r="G41" s="210">
        <f t="shared" si="0"/>
        <v>16</v>
      </c>
      <c r="H41" s="28" t="s">
        <v>448</v>
      </c>
      <c r="I41" s="28" t="s">
        <v>686</v>
      </c>
      <c r="J41" s="28">
        <v>2</v>
      </c>
      <c r="K41" s="28">
        <v>2</v>
      </c>
      <c r="L41" s="210">
        <f t="shared" si="1"/>
        <v>4</v>
      </c>
      <c r="M41" s="233" t="s">
        <v>573</v>
      </c>
      <c r="N41" s="301"/>
    </row>
    <row r="42" spans="1:14" ht="15.75" thickBot="1" x14ac:dyDescent="0.3">
      <c r="A42" s="521"/>
      <c r="B42" s="199" t="s">
        <v>440</v>
      </c>
      <c r="C42" s="74" t="s">
        <v>439</v>
      </c>
      <c r="D42" s="213" t="s">
        <v>399</v>
      </c>
      <c r="E42" s="74">
        <v>4</v>
      </c>
      <c r="F42" s="74">
        <v>4</v>
      </c>
      <c r="G42" s="217">
        <f t="shared" si="0"/>
        <v>16</v>
      </c>
      <c r="H42" s="74" t="s">
        <v>124</v>
      </c>
      <c r="I42" s="74" t="s">
        <v>212</v>
      </c>
      <c r="J42" s="74">
        <v>2</v>
      </c>
      <c r="K42" s="74">
        <v>2</v>
      </c>
      <c r="L42" s="217">
        <f t="shared" si="1"/>
        <v>4</v>
      </c>
      <c r="M42" s="234"/>
      <c r="N42" s="313"/>
    </row>
    <row r="43" spans="1:14" ht="15" customHeight="1" x14ac:dyDescent="0.25">
      <c r="A43" s="494" t="s">
        <v>339</v>
      </c>
      <c r="B43" s="191" t="s">
        <v>441</v>
      </c>
      <c r="C43" s="28" t="s">
        <v>442</v>
      </c>
      <c r="D43" s="208" t="s">
        <v>399</v>
      </c>
      <c r="E43" s="28">
        <v>4</v>
      </c>
      <c r="F43" s="28">
        <v>3</v>
      </c>
      <c r="G43" s="210">
        <f t="shared" si="0"/>
        <v>12</v>
      </c>
      <c r="H43" s="28" t="s">
        <v>443</v>
      </c>
      <c r="I43" s="28" t="s">
        <v>690</v>
      </c>
      <c r="J43" s="28">
        <v>2</v>
      </c>
      <c r="K43" s="28">
        <v>2</v>
      </c>
      <c r="L43" s="210">
        <f t="shared" si="1"/>
        <v>4</v>
      </c>
      <c r="M43" s="233" t="s">
        <v>444</v>
      </c>
      <c r="N43" s="301"/>
    </row>
    <row r="44" spans="1:14" ht="15" customHeight="1" x14ac:dyDescent="0.25">
      <c r="A44" s="495"/>
      <c r="B44" s="192" t="s">
        <v>466</v>
      </c>
      <c r="C44" s="30" t="s">
        <v>442</v>
      </c>
      <c r="D44" s="212" t="s">
        <v>399</v>
      </c>
      <c r="E44" s="30">
        <v>4</v>
      </c>
      <c r="F44" s="30">
        <v>4</v>
      </c>
      <c r="G44" s="215">
        <f t="shared" si="0"/>
        <v>16</v>
      </c>
      <c r="H44" s="30" t="s">
        <v>574</v>
      </c>
      <c r="I44" s="30" t="s">
        <v>690</v>
      </c>
      <c r="J44" s="30">
        <v>2</v>
      </c>
      <c r="K44" s="30">
        <v>2</v>
      </c>
      <c r="L44" s="215">
        <f t="shared" si="1"/>
        <v>4</v>
      </c>
      <c r="M44" s="228" t="s">
        <v>575</v>
      </c>
      <c r="N44" s="235"/>
    </row>
    <row r="45" spans="1:14" ht="16.899999999999999" customHeight="1" thickBot="1" x14ac:dyDescent="0.3">
      <c r="A45" s="577"/>
      <c r="B45" s="199" t="s">
        <v>565</v>
      </c>
      <c r="C45" s="74" t="s">
        <v>562</v>
      </c>
      <c r="D45" s="213" t="s">
        <v>399</v>
      </c>
      <c r="E45" s="74">
        <v>4</v>
      </c>
      <c r="F45" s="74">
        <v>4</v>
      </c>
      <c r="G45" s="217">
        <f t="shared" si="0"/>
        <v>16</v>
      </c>
      <c r="H45" s="74" t="s">
        <v>566</v>
      </c>
      <c r="I45" s="74" t="s">
        <v>212</v>
      </c>
      <c r="J45" s="74">
        <v>2</v>
      </c>
      <c r="K45" s="74">
        <v>2</v>
      </c>
      <c r="L45" s="217">
        <f t="shared" si="1"/>
        <v>4</v>
      </c>
      <c r="M45" s="234" t="s">
        <v>567</v>
      </c>
      <c r="N45" s="302"/>
    </row>
    <row r="46" spans="1:14" x14ac:dyDescent="0.25">
      <c r="A46" s="494" t="s">
        <v>351</v>
      </c>
      <c r="B46" s="191" t="s">
        <v>445</v>
      </c>
      <c r="C46" s="28" t="s">
        <v>446</v>
      </c>
      <c r="D46" s="208" t="s">
        <v>447</v>
      </c>
      <c r="E46" s="28">
        <v>4</v>
      </c>
      <c r="F46" s="28">
        <v>4</v>
      </c>
      <c r="G46" s="210">
        <f t="shared" ref="G46:G51" si="2">E46*F46</f>
        <v>16</v>
      </c>
      <c r="H46" s="28" t="s">
        <v>448</v>
      </c>
      <c r="I46" s="28" t="s">
        <v>686</v>
      </c>
      <c r="J46" s="28">
        <v>3</v>
      </c>
      <c r="K46" s="28">
        <v>2</v>
      </c>
      <c r="L46" s="210">
        <f t="shared" ref="L46:L51" si="3">J46*K46</f>
        <v>6</v>
      </c>
      <c r="M46" s="233" t="s">
        <v>449</v>
      </c>
      <c r="N46" s="238"/>
    </row>
    <row r="47" spans="1:14" x14ac:dyDescent="0.25">
      <c r="A47" s="495"/>
      <c r="B47" s="192" t="s">
        <v>450</v>
      </c>
      <c r="C47" s="30" t="s">
        <v>446</v>
      </c>
      <c r="D47" s="212" t="s">
        <v>447</v>
      </c>
      <c r="E47" s="30">
        <v>4</v>
      </c>
      <c r="F47" s="30">
        <v>3</v>
      </c>
      <c r="G47" s="215">
        <f t="shared" si="2"/>
        <v>12</v>
      </c>
      <c r="H47" s="30" t="s">
        <v>455</v>
      </c>
      <c r="I47" s="30" t="s">
        <v>212</v>
      </c>
      <c r="J47" s="30">
        <v>2</v>
      </c>
      <c r="K47" s="30">
        <v>2</v>
      </c>
      <c r="L47" s="215">
        <f t="shared" si="3"/>
        <v>4</v>
      </c>
      <c r="M47" s="228" t="s">
        <v>571</v>
      </c>
      <c r="N47" s="235"/>
    </row>
    <row r="48" spans="1:14" x14ac:dyDescent="0.25">
      <c r="A48" s="495"/>
      <c r="B48" s="192" t="s">
        <v>451</v>
      </c>
      <c r="C48" s="30" t="s">
        <v>446</v>
      </c>
      <c r="D48" s="212" t="s">
        <v>447</v>
      </c>
      <c r="E48" s="30">
        <v>4</v>
      </c>
      <c r="F48" s="30">
        <v>4</v>
      </c>
      <c r="G48" s="215">
        <f t="shared" si="2"/>
        <v>16</v>
      </c>
      <c r="H48" s="30" t="s">
        <v>576</v>
      </c>
      <c r="I48" s="30" t="s">
        <v>103</v>
      </c>
      <c r="J48" s="30">
        <v>2</v>
      </c>
      <c r="K48" s="30">
        <v>2</v>
      </c>
      <c r="L48" s="215">
        <f t="shared" si="3"/>
        <v>4</v>
      </c>
      <c r="M48" s="228"/>
      <c r="N48" s="235"/>
    </row>
    <row r="49" spans="1:14" x14ac:dyDescent="0.25">
      <c r="A49" s="495"/>
      <c r="B49" s="192" t="s">
        <v>452</v>
      </c>
      <c r="C49" s="30" t="s">
        <v>453</v>
      </c>
      <c r="D49" s="212" t="s">
        <v>454</v>
      </c>
      <c r="E49" s="30">
        <v>3</v>
      </c>
      <c r="F49" s="30">
        <v>3</v>
      </c>
      <c r="G49" s="215">
        <f t="shared" si="2"/>
        <v>9</v>
      </c>
      <c r="H49" s="30"/>
      <c r="I49" s="30"/>
      <c r="J49" s="30">
        <v>3</v>
      </c>
      <c r="K49" s="30">
        <v>2</v>
      </c>
      <c r="L49" s="215">
        <f t="shared" si="3"/>
        <v>6</v>
      </c>
      <c r="M49" s="230"/>
      <c r="N49" s="235"/>
    </row>
    <row r="50" spans="1:14" ht="15.75" thickBot="1" x14ac:dyDescent="0.3">
      <c r="A50" s="577"/>
      <c r="B50" s="199" t="s">
        <v>456</v>
      </c>
      <c r="C50" s="74" t="s">
        <v>457</v>
      </c>
      <c r="D50" s="213" t="s">
        <v>311</v>
      </c>
      <c r="E50" s="74">
        <v>4</v>
      </c>
      <c r="F50" s="74">
        <v>3</v>
      </c>
      <c r="G50" s="217">
        <f t="shared" si="2"/>
        <v>12</v>
      </c>
      <c r="H50" s="74"/>
      <c r="I50" s="74"/>
      <c r="J50" s="74">
        <v>3</v>
      </c>
      <c r="K50" s="74">
        <v>2</v>
      </c>
      <c r="L50" s="217">
        <f t="shared" si="3"/>
        <v>6</v>
      </c>
      <c r="M50" s="241"/>
      <c r="N50" s="302"/>
    </row>
    <row r="51" spans="1:14" x14ac:dyDescent="0.25">
      <c r="A51" s="581" t="s">
        <v>360</v>
      </c>
      <c r="B51" s="585" t="s">
        <v>458</v>
      </c>
      <c r="C51" s="28" t="s">
        <v>704</v>
      </c>
      <c r="D51" s="208" t="s">
        <v>425</v>
      </c>
      <c r="E51" s="488">
        <v>4</v>
      </c>
      <c r="F51" s="488">
        <v>4</v>
      </c>
      <c r="G51" s="491">
        <f t="shared" si="2"/>
        <v>16</v>
      </c>
      <c r="H51" s="28" t="s">
        <v>459</v>
      </c>
      <c r="I51" s="28" t="s">
        <v>686</v>
      </c>
      <c r="J51" s="510">
        <v>2</v>
      </c>
      <c r="K51" s="510">
        <v>2</v>
      </c>
      <c r="L51" s="508">
        <f t="shared" si="3"/>
        <v>4</v>
      </c>
      <c r="M51" s="231"/>
      <c r="N51" s="311"/>
    </row>
    <row r="52" spans="1:14" x14ac:dyDescent="0.25">
      <c r="A52" s="582"/>
      <c r="B52" s="586"/>
      <c r="C52" s="30" t="s">
        <v>705</v>
      </c>
      <c r="D52" s="212" t="s">
        <v>293</v>
      </c>
      <c r="E52" s="489"/>
      <c r="F52" s="489"/>
      <c r="G52" s="492"/>
      <c r="H52" s="30" t="s">
        <v>710</v>
      </c>
      <c r="I52" s="30" t="s">
        <v>686</v>
      </c>
      <c r="J52" s="532"/>
      <c r="K52" s="532"/>
      <c r="L52" s="501"/>
      <c r="M52" s="228"/>
      <c r="N52" s="308"/>
    </row>
    <row r="53" spans="1:14" ht="15.75" thickBot="1" x14ac:dyDescent="0.3">
      <c r="A53" s="582"/>
      <c r="B53" s="587"/>
      <c r="C53" s="74" t="s">
        <v>706</v>
      </c>
      <c r="D53" s="213" t="s">
        <v>425</v>
      </c>
      <c r="E53" s="505"/>
      <c r="F53" s="505"/>
      <c r="G53" s="579"/>
      <c r="H53" s="74"/>
      <c r="I53" s="74"/>
      <c r="J53" s="532"/>
      <c r="K53" s="532"/>
      <c r="L53" s="501"/>
      <c r="M53" s="234"/>
      <c r="N53" s="310"/>
    </row>
    <row r="54" spans="1:14" x14ac:dyDescent="0.25">
      <c r="A54" s="582"/>
      <c r="B54" s="585" t="s">
        <v>707</v>
      </c>
      <c r="C54" s="28" t="s">
        <v>708</v>
      </c>
      <c r="D54" s="208" t="s">
        <v>392</v>
      </c>
      <c r="E54" s="488">
        <v>4</v>
      </c>
      <c r="F54" s="488">
        <v>4</v>
      </c>
      <c r="G54" s="491">
        <f>E54*F54</f>
        <v>16</v>
      </c>
      <c r="H54" s="28" t="s">
        <v>711</v>
      </c>
      <c r="I54" s="28" t="s">
        <v>212</v>
      </c>
      <c r="J54" s="510">
        <v>3</v>
      </c>
      <c r="K54" s="510">
        <v>3</v>
      </c>
      <c r="L54" s="508">
        <f>J54*K54</f>
        <v>9</v>
      </c>
      <c r="M54" s="233" t="s">
        <v>712</v>
      </c>
      <c r="N54" s="301"/>
    </row>
    <row r="55" spans="1:14" ht="15.75" thickBot="1" x14ac:dyDescent="0.3">
      <c r="A55" s="583"/>
      <c r="B55" s="587"/>
      <c r="C55" s="74" t="s">
        <v>709</v>
      </c>
      <c r="D55" s="213" t="s">
        <v>392</v>
      </c>
      <c r="E55" s="505"/>
      <c r="F55" s="505"/>
      <c r="G55" s="579"/>
      <c r="H55" s="74"/>
      <c r="I55" s="74"/>
      <c r="J55" s="532"/>
      <c r="K55" s="532"/>
      <c r="L55" s="501"/>
      <c r="M55" s="236"/>
      <c r="N55" s="313"/>
    </row>
    <row r="56" spans="1:14" x14ac:dyDescent="0.25">
      <c r="A56" s="581" t="s">
        <v>578</v>
      </c>
      <c r="B56" s="585" t="s">
        <v>577</v>
      </c>
      <c r="C56" s="28" t="s">
        <v>579</v>
      </c>
      <c r="D56" s="208" t="s">
        <v>311</v>
      </c>
      <c r="E56" s="28">
        <v>4</v>
      </c>
      <c r="F56" s="28">
        <v>4</v>
      </c>
      <c r="G56" s="210">
        <f>E56*F56</f>
        <v>16</v>
      </c>
      <c r="H56" s="28" t="s">
        <v>459</v>
      </c>
      <c r="I56" s="28" t="s">
        <v>686</v>
      </c>
      <c r="J56" s="91">
        <v>2</v>
      </c>
      <c r="K56" s="91">
        <v>2</v>
      </c>
      <c r="L56" s="210">
        <f>J56*K56</f>
        <v>4</v>
      </c>
      <c r="M56" s="231" t="s">
        <v>584</v>
      </c>
      <c r="N56" s="238"/>
    </row>
    <row r="57" spans="1:14" x14ac:dyDescent="0.25">
      <c r="A57" s="582"/>
      <c r="B57" s="586"/>
      <c r="C57" s="30" t="s">
        <v>580</v>
      </c>
      <c r="D57" s="212" t="s">
        <v>348</v>
      </c>
      <c r="E57" s="30">
        <v>4</v>
      </c>
      <c r="F57" s="30">
        <v>5</v>
      </c>
      <c r="G57" s="215">
        <f>E57*F57</f>
        <v>20</v>
      </c>
      <c r="H57" s="30" t="s">
        <v>582</v>
      </c>
      <c r="I57" s="30" t="s">
        <v>686</v>
      </c>
      <c r="J57" s="92">
        <v>3</v>
      </c>
      <c r="K57" s="92">
        <v>2</v>
      </c>
      <c r="L57" s="215">
        <f>J57*K57</f>
        <v>6</v>
      </c>
      <c r="M57" s="226" t="s">
        <v>585</v>
      </c>
      <c r="N57" s="235"/>
    </row>
    <row r="58" spans="1:14" ht="15.75" thickBot="1" x14ac:dyDescent="0.3">
      <c r="A58" s="607"/>
      <c r="B58" s="597"/>
      <c r="C58" s="75" t="s">
        <v>581</v>
      </c>
      <c r="D58" s="209" t="s">
        <v>172</v>
      </c>
      <c r="E58" s="75">
        <v>4</v>
      </c>
      <c r="F58" s="75">
        <v>4</v>
      </c>
      <c r="G58" s="211">
        <f>E58*F58</f>
        <v>16</v>
      </c>
      <c r="H58" s="75" t="s">
        <v>583</v>
      </c>
      <c r="I58" s="75" t="s">
        <v>688</v>
      </c>
      <c r="J58" s="157">
        <v>2</v>
      </c>
      <c r="K58" s="157">
        <v>2</v>
      </c>
      <c r="L58" s="211">
        <f>J58*K58</f>
        <v>4</v>
      </c>
      <c r="M58" s="315"/>
      <c r="N58" s="237"/>
    </row>
    <row r="59" spans="1:14" hidden="1" x14ac:dyDescent="0.25">
      <c r="A59" s="140"/>
      <c r="B59" s="141"/>
      <c r="C59" s="76"/>
      <c r="D59" s="142"/>
      <c r="E59" s="76"/>
      <c r="F59" s="76"/>
      <c r="G59" s="143"/>
      <c r="H59" s="76"/>
      <c r="I59" s="76"/>
      <c r="J59" s="76"/>
      <c r="K59" s="76"/>
      <c r="L59" s="78"/>
      <c r="M59" s="144"/>
      <c r="N59" s="145"/>
    </row>
    <row r="60" spans="1:14" hidden="1" x14ac:dyDescent="0.25">
      <c r="A60" s="140"/>
      <c r="B60" s="141"/>
      <c r="C60" s="76"/>
      <c r="D60" s="142"/>
      <c r="E60" s="76"/>
      <c r="F60" s="76"/>
      <c r="G60" s="143"/>
      <c r="H60" s="76"/>
      <c r="I60" s="76"/>
      <c r="J60" s="76"/>
      <c r="K60" s="76"/>
      <c r="L60" s="78"/>
      <c r="M60" s="144"/>
      <c r="N60" s="145"/>
    </row>
    <row r="61" spans="1:14" hidden="1" x14ac:dyDescent="0.25">
      <c r="A61" s="140"/>
      <c r="B61" s="141"/>
      <c r="C61" s="76"/>
      <c r="D61" s="142"/>
      <c r="E61" s="76"/>
      <c r="F61" s="76"/>
      <c r="G61" s="143"/>
      <c r="H61" s="76"/>
      <c r="I61" s="76"/>
      <c r="J61" s="76"/>
      <c r="K61" s="76"/>
      <c r="L61" s="78"/>
      <c r="M61" s="144"/>
      <c r="N61" s="145"/>
    </row>
    <row r="62" spans="1:14" hidden="1" x14ac:dyDescent="0.25">
      <c r="A62" s="140"/>
      <c r="B62" s="141"/>
      <c r="C62" s="76"/>
      <c r="D62" s="142"/>
      <c r="E62" s="76"/>
      <c r="F62" s="76"/>
      <c r="G62" s="143"/>
      <c r="H62" s="76"/>
      <c r="I62" s="76"/>
      <c r="J62" s="76"/>
      <c r="K62" s="76"/>
      <c r="L62" s="78"/>
      <c r="M62" s="144"/>
      <c r="N62" s="145"/>
    </row>
    <row r="63" spans="1:14" hidden="1" x14ac:dyDescent="0.25">
      <c r="A63" s="140"/>
      <c r="B63" s="141"/>
      <c r="C63" s="76"/>
      <c r="D63" s="142"/>
      <c r="E63" s="76"/>
      <c r="F63" s="76"/>
      <c r="G63" s="143"/>
      <c r="H63" s="76"/>
      <c r="I63" s="76"/>
      <c r="J63" s="76"/>
      <c r="K63" s="76"/>
      <c r="L63" s="78"/>
      <c r="M63" s="144"/>
      <c r="N63" s="145"/>
    </row>
    <row r="64" spans="1:14" hidden="1" x14ac:dyDescent="0.25">
      <c r="A64" s="140"/>
      <c r="B64" s="141"/>
      <c r="C64" s="76"/>
      <c r="D64" s="142"/>
      <c r="E64" s="76"/>
      <c r="F64" s="76"/>
      <c r="G64" s="143"/>
      <c r="H64" s="76"/>
      <c r="I64" s="76"/>
      <c r="J64" s="76"/>
      <c r="K64" s="76"/>
      <c r="L64" s="78"/>
      <c r="M64" s="144"/>
      <c r="N64" s="145"/>
    </row>
    <row r="65" spans="1:14" hidden="1" x14ac:dyDescent="0.25">
      <c r="A65" s="140"/>
      <c r="B65" s="141"/>
      <c r="C65" s="76"/>
      <c r="D65" s="142"/>
      <c r="E65" s="76"/>
      <c r="F65" s="76"/>
      <c r="G65" s="143"/>
      <c r="H65" s="76"/>
      <c r="I65" s="76"/>
      <c r="J65" s="76"/>
      <c r="K65" s="76"/>
      <c r="L65" s="78"/>
      <c r="M65" s="144"/>
      <c r="N65" s="145"/>
    </row>
    <row r="66" spans="1:14" hidden="1" x14ac:dyDescent="0.25">
      <c r="A66" s="140"/>
      <c r="B66" s="141"/>
      <c r="C66" s="76"/>
      <c r="D66" s="142"/>
      <c r="E66" s="76"/>
      <c r="F66" s="76"/>
      <c r="G66" s="143"/>
      <c r="H66" s="76"/>
      <c r="I66" s="76"/>
      <c r="J66" s="76"/>
      <c r="K66" s="76"/>
      <c r="L66" s="78"/>
      <c r="M66" s="144"/>
      <c r="N66" s="145"/>
    </row>
    <row r="67" spans="1:14" hidden="1" x14ac:dyDescent="0.25">
      <c r="A67" s="140"/>
      <c r="B67" s="141"/>
      <c r="C67" s="76"/>
      <c r="D67" s="142"/>
      <c r="E67" s="76"/>
      <c r="F67" s="76"/>
      <c r="G67" s="143"/>
      <c r="H67" s="76"/>
      <c r="I67" s="76"/>
      <c r="J67" s="76"/>
      <c r="K67" s="76"/>
      <c r="L67" s="78"/>
      <c r="M67" s="144"/>
      <c r="N67" s="145"/>
    </row>
    <row r="69" spans="1:14" x14ac:dyDescent="0.25">
      <c r="D69" s="584" t="s">
        <v>376</v>
      </c>
      <c r="E69" s="584"/>
      <c r="F69" s="584"/>
      <c r="G69" s="78">
        <f>SUM(G15:G58)</f>
        <v>577</v>
      </c>
      <c r="J69" s="584" t="s">
        <v>376</v>
      </c>
      <c r="K69" s="584"/>
      <c r="L69" s="78">
        <f>SUM(L15:L58)</f>
        <v>205</v>
      </c>
    </row>
    <row r="70" spans="1:14" x14ac:dyDescent="0.25">
      <c r="D70" s="584" t="s">
        <v>377</v>
      </c>
      <c r="E70" s="584"/>
      <c r="F70" s="584"/>
      <c r="G70">
        <f>AVERAGE(G15:G58)</f>
        <v>14.073170731707316</v>
      </c>
      <c r="J70" s="584" t="s">
        <v>377</v>
      </c>
      <c r="K70" s="584"/>
      <c r="L70">
        <f>AVERAGE(L15:L58)</f>
        <v>5</v>
      </c>
    </row>
    <row r="72" spans="1:14" x14ac:dyDescent="0.25">
      <c r="A72" s="524"/>
      <c r="B72" s="524"/>
      <c r="C72" s="524"/>
    </row>
  </sheetData>
  <mergeCells count="61">
    <mergeCell ref="L51:L53"/>
    <mergeCell ref="J54:J55"/>
    <mergeCell ref="K54:K55"/>
    <mergeCell ref="L54:L55"/>
    <mergeCell ref="J51:J53"/>
    <mergeCell ref="D12:D14"/>
    <mergeCell ref="E12:E14"/>
    <mergeCell ref="F12:F14"/>
    <mergeCell ref="G12:G14"/>
    <mergeCell ref="J12:J14"/>
    <mergeCell ref="K12:K14"/>
    <mergeCell ref="L12:L14"/>
    <mergeCell ref="B56:B58"/>
    <mergeCell ref="A56:A58"/>
    <mergeCell ref="A1:C2"/>
    <mergeCell ref="A4:D4"/>
    <mergeCell ref="E4:N4"/>
    <mergeCell ref="A5:D6"/>
    <mergeCell ref="E5:N6"/>
    <mergeCell ref="A7:N7"/>
    <mergeCell ref="B17:B18"/>
    <mergeCell ref="D17:D18"/>
    <mergeCell ref="A8:N8"/>
    <mergeCell ref="A9:N9"/>
    <mergeCell ref="A10:N10"/>
    <mergeCell ref="A15:A24"/>
    <mergeCell ref="D15:D16"/>
    <mergeCell ref="B22:B23"/>
    <mergeCell ref="D22:D23"/>
    <mergeCell ref="B19:B21"/>
    <mergeCell ref="D19:D21"/>
    <mergeCell ref="A12:A14"/>
    <mergeCell ref="B12:B14"/>
    <mergeCell ref="A32:A33"/>
    <mergeCell ref="A25:A28"/>
    <mergeCell ref="A34:A37"/>
    <mergeCell ref="B36:B37"/>
    <mergeCell ref="B34:B35"/>
    <mergeCell ref="B15:B16"/>
    <mergeCell ref="A29:A31"/>
    <mergeCell ref="A43:A45"/>
    <mergeCell ref="A41:A42"/>
    <mergeCell ref="A38:A40"/>
    <mergeCell ref="B39:B40"/>
    <mergeCell ref="D39:D40"/>
    <mergeCell ref="A51:A55"/>
    <mergeCell ref="A46:A50"/>
    <mergeCell ref="A72:C72"/>
    <mergeCell ref="D69:F69"/>
    <mergeCell ref="J69:K69"/>
    <mergeCell ref="D70:F70"/>
    <mergeCell ref="J70:K70"/>
    <mergeCell ref="B51:B53"/>
    <mergeCell ref="B54:B55"/>
    <mergeCell ref="E51:E53"/>
    <mergeCell ref="F51:F53"/>
    <mergeCell ref="G51:G53"/>
    <mergeCell ref="E54:E55"/>
    <mergeCell ref="F54:F55"/>
    <mergeCell ref="G54:G55"/>
    <mergeCell ref="K51:K53"/>
  </mergeCells>
  <conditionalFormatting sqref="G12:G13 G15 G17 G19 G21 G23 G25 G27 G32 G34 G36 G38 G40 G42 G44 G46 G48 G50 G56 G58 G54 L15:L51">
    <cfRule type="cellIs" dxfId="26" priority="7" operator="between">
      <formula>10</formula>
      <formula>25</formula>
    </cfRule>
    <cfRule type="cellIs" dxfId="25" priority="8" operator="between">
      <formula>5</formula>
      <formula>9</formula>
    </cfRule>
    <cfRule type="cellIs" dxfId="24" priority="9" operator="between">
      <formula>0</formula>
      <formula>4</formula>
    </cfRule>
  </conditionalFormatting>
  <conditionalFormatting sqref="L12:L13 L54 L56:L58">
    <cfRule type="cellIs" dxfId="23" priority="4" operator="between">
      <formula>10</formula>
      <formula>25</formula>
    </cfRule>
    <cfRule type="cellIs" dxfId="22" priority="5" operator="between">
      <formula>5</formula>
      <formula>9</formula>
    </cfRule>
    <cfRule type="cellIs" dxfId="21" priority="6" operator="between">
      <formula>0</formula>
      <formula>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7"/>
  <sheetViews>
    <sheetView zoomScaleNormal="100" workbookViewId="0">
      <pane xSplit="1" ySplit="9" topLeftCell="C10" activePane="bottomRight" state="frozen"/>
      <selection pane="topRight" activeCell="B1" sqref="B1"/>
      <selection pane="bottomLeft" activeCell="A11" sqref="A11"/>
      <selection pane="bottomRight" activeCell="A3" sqref="A3"/>
    </sheetView>
  </sheetViews>
  <sheetFormatPr baseColWidth="10" defaultRowHeight="15" x14ac:dyDescent="0.25"/>
  <cols>
    <col min="1" max="1" width="19.140625" customWidth="1"/>
    <col min="2" max="2" width="30.7109375" bestFit="1" customWidth="1"/>
    <col min="3" max="3" width="28.42578125" bestFit="1" customWidth="1"/>
    <col min="4" max="5" width="5.140625" bestFit="1" customWidth="1"/>
    <col min="6" max="6" width="5.42578125" bestFit="1" customWidth="1"/>
    <col min="7" max="7" width="31.7109375" bestFit="1" customWidth="1"/>
    <col min="8" max="8" width="17.28515625" bestFit="1" customWidth="1"/>
    <col min="9" max="10" width="5.140625" bestFit="1" customWidth="1"/>
    <col min="11" max="11" width="6.5703125" bestFit="1" customWidth="1"/>
    <col min="12" max="12" width="43.5703125" customWidth="1"/>
    <col min="13" max="13" width="14" customWidth="1"/>
  </cols>
  <sheetData>
    <row r="1" spans="1:14" x14ac:dyDescent="0.25">
      <c r="A1" s="608" t="s">
        <v>76</v>
      </c>
      <c r="B1" s="609"/>
      <c r="C1" s="62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x14ac:dyDescent="0.25">
      <c r="A2" s="609"/>
      <c r="B2" s="609"/>
      <c r="C2" s="62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ht="15.75" thickBot="1" x14ac:dyDescent="0.3">
      <c r="A3" s="4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4" ht="15" customHeight="1" thickBot="1" x14ac:dyDescent="0.3">
      <c r="A4" s="562" t="s">
        <v>0</v>
      </c>
      <c r="B4" s="563"/>
      <c r="C4" s="63"/>
      <c r="D4" s="562" t="s">
        <v>1</v>
      </c>
      <c r="E4" s="563"/>
      <c r="F4" s="563"/>
      <c r="G4" s="563"/>
      <c r="H4" s="563"/>
      <c r="I4" s="563"/>
      <c r="J4" s="563"/>
      <c r="K4" s="563"/>
      <c r="L4" s="563"/>
      <c r="M4" s="564"/>
    </row>
    <row r="5" spans="1:14" ht="14.45" customHeight="1" x14ac:dyDescent="0.25">
      <c r="A5" s="565" t="s">
        <v>38</v>
      </c>
      <c r="B5" s="566"/>
      <c r="C5" s="64"/>
      <c r="D5" s="565" t="s">
        <v>26</v>
      </c>
      <c r="E5" s="566"/>
      <c r="F5" s="566"/>
      <c r="G5" s="566"/>
      <c r="H5" s="566"/>
      <c r="I5" s="566"/>
      <c r="J5" s="566"/>
      <c r="K5" s="566"/>
      <c r="L5" s="566"/>
      <c r="M5" s="567"/>
    </row>
    <row r="6" spans="1:14" ht="15.75" thickBot="1" x14ac:dyDescent="0.3">
      <c r="A6" s="568"/>
      <c r="B6" s="569"/>
      <c r="C6" s="65"/>
      <c r="D6" s="610"/>
      <c r="E6" s="611"/>
      <c r="F6" s="611"/>
      <c r="G6" s="611"/>
      <c r="H6" s="611"/>
      <c r="I6" s="611"/>
      <c r="J6" s="611"/>
      <c r="K6" s="611"/>
      <c r="L6" s="611"/>
      <c r="M6" s="612"/>
    </row>
    <row r="7" spans="1:14" ht="14.45" customHeight="1" thickBot="1" x14ac:dyDescent="0.3">
      <c r="A7" s="619" t="s">
        <v>10</v>
      </c>
      <c r="B7" s="620"/>
      <c r="C7" s="620"/>
      <c r="D7" s="620"/>
      <c r="E7" s="620"/>
      <c r="F7" s="620"/>
      <c r="G7" s="620"/>
      <c r="H7" s="620"/>
      <c r="I7" s="620"/>
      <c r="J7" s="620"/>
      <c r="K7" s="620"/>
      <c r="L7" s="620"/>
      <c r="M7" s="621"/>
    </row>
    <row r="8" spans="1:14" ht="15" customHeight="1" thickBot="1" x14ac:dyDescent="0.3">
      <c r="A8" s="622" t="s">
        <v>11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4"/>
    </row>
    <row r="9" spans="1:14" ht="15.75" thickBot="1" x14ac:dyDescent="0.3">
      <c r="A9" s="12" t="s">
        <v>2</v>
      </c>
      <c r="B9" s="68" t="s">
        <v>275</v>
      </c>
      <c r="C9" s="69" t="s">
        <v>83</v>
      </c>
      <c r="D9" s="71" t="s">
        <v>6</v>
      </c>
      <c r="E9" s="69" t="s">
        <v>5</v>
      </c>
      <c r="F9" s="16" t="s">
        <v>4</v>
      </c>
      <c r="G9" s="129" t="s">
        <v>84</v>
      </c>
      <c r="H9" s="131" t="s">
        <v>628</v>
      </c>
      <c r="I9" s="70" t="s">
        <v>6</v>
      </c>
      <c r="J9" s="69" t="s">
        <v>5</v>
      </c>
      <c r="K9" s="16" t="s">
        <v>70</v>
      </c>
      <c r="L9" s="336" t="s">
        <v>85</v>
      </c>
      <c r="M9" s="316" t="s">
        <v>277</v>
      </c>
      <c r="N9" s="2"/>
    </row>
    <row r="10" spans="1:14" ht="14.45" customHeight="1" x14ac:dyDescent="0.25">
      <c r="A10" s="616" t="s">
        <v>79</v>
      </c>
      <c r="B10" s="553" t="s">
        <v>75</v>
      </c>
      <c r="C10" s="601" t="s">
        <v>86</v>
      </c>
      <c r="D10" s="601">
        <v>4</v>
      </c>
      <c r="E10" s="601">
        <v>3</v>
      </c>
      <c r="F10" s="508">
        <f t="shared" ref="F10:F43" si="0">D10*E10</f>
        <v>12</v>
      </c>
      <c r="G10" s="208" t="s">
        <v>89</v>
      </c>
      <c r="H10" s="208" t="s">
        <v>686</v>
      </c>
      <c r="I10" s="631">
        <v>2</v>
      </c>
      <c r="J10" s="631">
        <v>2</v>
      </c>
      <c r="K10" s="508">
        <f>I10*J10</f>
        <v>4</v>
      </c>
      <c r="L10" s="225" t="s">
        <v>90</v>
      </c>
      <c r="M10" s="317"/>
      <c r="N10" s="1"/>
    </row>
    <row r="11" spans="1:14" ht="14.45" customHeight="1" x14ac:dyDescent="0.25">
      <c r="A11" s="617"/>
      <c r="B11" s="554"/>
      <c r="C11" s="602"/>
      <c r="D11" s="602"/>
      <c r="E11" s="602"/>
      <c r="F11" s="501"/>
      <c r="G11" s="212" t="s">
        <v>91</v>
      </c>
      <c r="H11" s="212" t="s">
        <v>690</v>
      </c>
      <c r="I11" s="632"/>
      <c r="J11" s="632"/>
      <c r="K11" s="501"/>
      <c r="L11" s="227" t="s">
        <v>93</v>
      </c>
      <c r="M11" s="318"/>
      <c r="N11" s="1"/>
    </row>
    <row r="12" spans="1:14" ht="14.45" customHeight="1" x14ac:dyDescent="0.25">
      <c r="A12" s="617"/>
      <c r="B12" s="554"/>
      <c r="C12" s="602"/>
      <c r="D12" s="602"/>
      <c r="E12" s="602"/>
      <c r="F12" s="625"/>
      <c r="G12" s="212" t="s">
        <v>92</v>
      </c>
      <c r="H12" s="212" t="s">
        <v>690</v>
      </c>
      <c r="I12" s="632"/>
      <c r="J12" s="632"/>
      <c r="K12" s="625"/>
      <c r="L12" s="227" t="s">
        <v>492</v>
      </c>
      <c r="M12" s="318"/>
      <c r="N12" s="1"/>
    </row>
    <row r="13" spans="1:14" ht="14.45" customHeight="1" x14ac:dyDescent="0.25">
      <c r="A13" s="617"/>
      <c r="B13" s="554"/>
      <c r="C13" s="219" t="s">
        <v>87</v>
      </c>
      <c r="D13" s="219">
        <v>4</v>
      </c>
      <c r="E13" s="219">
        <v>4</v>
      </c>
      <c r="F13" s="215">
        <f t="shared" si="0"/>
        <v>16</v>
      </c>
      <c r="G13" s="212" t="s">
        <v>94</v>
      </c>
      <c r="H13" s="212" t="s">
        <v>103</v>
      </c>
      <c r="I13" s="212">
        <v>2</v>
      </c>
      <c r="J13" s="212">
        <v>2</v>
      </c>
      <c r="K13" s="215">
        <f t="shared" ref="K13:K18" si="1">I13*J13</f>
        <v>4</v>
      </c>
      <c r="L13" s="227" t="s">
        <v>123</v>
      </c>
      <c r="M13" s="318"/>
      <c r="N13" s="1"/>
    </row>
    <row r="14" spans="1:14" ht="14.45" customHeight="1" thickBot="1" x14ac:dyDescent="0.3">
      <c r="A14" s="617"/>
      <c r="B14" s="555"/>
      <c r="C14" s="245" t="s">
        <v>88</v>
      </c>
      <c r="D14" s="245">
        <v>4</v>
      </c>
      <c r="E14" s="245">
        <v>4</v>
      </c>
      <c r="F14" s="217">
        <f t="shared" si="0"/>
        <v>16</v>
      </c>
      <c r="G14" s="213" t="s">
        <v>91</v>
      </c>
      <c r="H14" s="213" t="s">
        <v>690</v>
      </c>
      <c r="I14" s="213">
        <v>3</v>
      </c>
      <c r="J14" s="213">
        <v>2</v>
      </c>
      <c r="K14" s="217">
        <f t="shared" si="1"/>
        <v>6</v>
      </c>
      <c r="L14" s="239" t="s">
        <v>491</v>
      </c>
      <c r="M14" s="319"/>
      <c r="N14" s="1"/>
    </row>
    <row r="15" spans="1:14" ht="14.45" customHeight="1" thickBot="1" x14ac:dyDescent="0.3">
      <c r="A15" s="617"/>
      <c r="B15" s="320" t="s">
        <v>190</v>
      </c>
      <c r="C15" s="265" t="s">
        <v>82</v>
      </c>
      <c r="D15" s="265">
        <v>4</v>
      </c>
      <c r="E15" s="265">
        <v>3</v>
      </c>
      <c r="F15" s="223">
        <f>D15*E15</f>
        <v>12</v>
      </c>
      <c r="G15" s="222" t="s">
        <v>95</v>
      </c>
      <c r="H15" s="222" t="s">
        <v>690</v>
      </c>
      <c r="I15" s="222">
        <v>2</v>
      </c>
      <c r="J15" s="222">
        <v>2</v>
      </c>
      <c r="K15" s="223">
        <f t="shared" si="1"/>
        <v>4</v>
      </c>
      <c r="L15" s="266"/>
      <c r="M15" s="321"/>
      <c r="N15" s="1"/>
    </row>
    <row r="16" spans="1:14" x14ac:dyDescent="0.25">
      <c r="A16" s="617"/>
      <c r="B16" s="497" t="s">
        <v>80</v>
      </c>
      <c r="C16" s="216" t="s">
        <v>96</v>
      </c>
      <c r="D16" s="216">
        <v>3</v>
      </c>
      <c r="E16" s="216">
        <v>3</v>
      </c>
      <c r="F16" s="210">
        <f t="shared" si="0"/>
        <v>9</v>
      </c>
      <c r="G16" s="208" t="s">
        <v>98</v>
      </c>
      <c r="H16" s="208" t="s">
        <v>690</v>
      </c>
      <c r="I16" s="208">
        <v>2</v>
      </c>
      <c r="J16" s="208">
        <v>2</v>
      </c>
      <c r="K16" s="210">
        <f t="shared" si="1"/>
        <v>4</v>
      </c>
      <c r="L16" s="225"/>
      <c r="M16" s="317"/>
      <c r="N16" s="40"/>
    </row>
    <row r="17" spans="1:14" ht="15.75" thickBot="1" x14ac:dyDescent="0.3">
      <c r="A17" s="617"/>
      <c r="B17" s="512"/>
      <c r="C17" s="245" t="s">
        <v>97</v>
      </c>
      <c r="D17" s="245">
        <v>3</v>
      </c>
      <c r="E17" s="245">
        <v>3</v>
      </c>
      <c r="F17" s="217">
        <f t="shared" si="0"/>
        <v>9</v>
      </c>
      <c r="G17" s="213" t="s">
        <v>98</v>
      </c>
      <c r="H17" s="213" t="s">
        <v>690</v>
      </c>
      <c r="I17" s="213">
        <v>2</v>
      </c>
      <c r="J17" s="213">
        <v>2</v>
      </c>
      <c r="K17" s="217">
        <f t="shared" si="1"/>
        <v>4</v>
      </c>
      <c r="L17" s="239"/>
      <c r="M17" s="319"/>
      <c r="N17" s="40"/>
    </row>
    <row r="18" spans="1:14" x14ac:dyDescent="0.25">
      <c r="A18" s="617"/>
      <c r="B18" s="497" t="s">
        <v>81</v>
      </c>
      <c r="C18" s="536" t="s">
        <v>99</v>
      </c>
      <c r="D18" s="536">
        <v>4</v>
      </c>
      <c r="E18" s="536">
        <v>4</v>
      </c>
      <c r="F18" s="508">
        <f>D18*E18</f>
        <v>16</v>
      </c>
      <c r="G18" s="208" t="s">
        <v>91</v>
      </c>
      <c r="H18" s="208" t="s">
        <v>690</v>
      </c>
      <c r="I18" s="488">
        <v>2</v>
      </c>
      <c r="J18" s="488">
        <v>2</v>
      </c>
      <c r="K18" s="508">
        <f t="shared" si="1"/>
        <v>4</v>
      </c>
      <c r="L18" s="225"/>
      <c r="M18" s="317"/>
      <c r="N18" s="1"/>
    </row>
    <row r="19" spans="1:14" x14ac:dyDescent="0.25">
      <c r="A19" s="617"/>
      <c r="B19" s="498"/>
      <c r="C19" s="556"/>
      <c r="D19" s="556"/>
      <c r="E19" s="556"/>
      <c r="F19" s="625"/>
      <c r="G19" s="212" t="s">
        <v>102</v>
      </c>
      <c r="H19" s="212" t="s">
        <v>103</v>
      </c>
      <c r="I19" s="489"/>
      <c r="J19" s="489"/>
      <c r="K19" s="625"/>
      <c r="L19" s="227"/>
      <c r="M19" s="318"/>
      <c r="N19" s="1"/>
    </row>
    <row r="20" spans="1:14" x14ac:dyDescent="0.25">
      <c r="A20" s="617"/>
      <c r="B20" s="498"/>
      <c r="C20" s="219" t="s">
        <v>101</v>
      </c>
      <c r="D20" s="219">
        <v>3</v>
      </c>
      <c r="E20" s="219">
        <v>4</v>
      </c>
      <c r="F20" s="215">
        <f t="shared" si="0"/>
        <v>12</v>
      </c>
      <c r="G20" s="212" t="s">
        <v>92</v>
      </c>
      <c r="H20" s="212" t="s">
        <v>690</v>
      </c>
      <c r="I20" s="212">
        <v>2</v>
      </c>
      <c r="J20" s="212">
        <v>2</v>
      </c>
      <c r="K20" s="215">
        <f t="shared" ref="K20:K43" si="2">I20*J20</f>
        <v>4</v>
      </c>
      <c r="L20" s="227"/>
      <c r="M20" s="318"/>
      <c r="N20" s="1"/>
    </row>
    <row r="21" spans="1:14" ht="15.75" thickBot="1" x14ac:dyDescent="0.3">
      <c r="A21" s="617"/>
      <c r="B21" s="512"/>
      <c r="C21" s="245" t="s">
        <v>100</v>
      </c>
      <c r="D21" s="245">
        <v>4</v>
      </c>
      <c r="E21" s="245">
        <v>4</v>
      </c>
      <c r="F21" s="217">
        <f t="shared" si="0"/>
        <v>16</v>
      </c>
      <c r="G21" s="213" t="s">
        <v>556</v>
      </c>
      <c r="H21" s="213" t="s">
        <v>688</v>
      </c>
      <c r="I21" s="213">
        <v>2</v>
      </c>
      <c r="J21" s="213">
        <v>2</v>
      </c>
      <c r="K21" s="217">
        <f t="shared" si="2"/>
        <v>4</v>
      </c>
      <c r="L21" s="239"/>
      <c r="M21" s="319"/>
      <c r="N21" s="1"/>
    </row>
    <row r="22" spans="1:14" x14ac:dyDescent="0.25">
      <c r="A22" s="617"/>
      <c r="B22" s="497" t="s">
        <v>104</v>
      </c>
      <c r="C22" s="216" t="s">
        <v>105</v>
      </c>
      <c r="D22" s="299">
        <v>5</v>
      </c>
      <c r="E22" s="299">
        <v>5</v>
      </c>
      <c r="F22" s="322">
        <f t="shared" ref="F22:F27" si="3">D22*E22</f>
        <v>25</v>
      </c>
      <c r="G22" s="208" t="s">
        <v>91</v>
      </c>
      <c r="H22" s="208" t="s">
        <v>690</v>
      </c>
      <c r="I22" s="91">
        <v>3</v>
      </c>
      <c r="J22" s="91">
        <v>3</v>
      </c>
      <c r="K22" s="322">
        <f t="shared" si="2"/>
        <v>9</v>
      </c>
      <c r="L22" s="225" t="s">
        <v>713</v>
      </c>
      <c r="M22" s="317"/>
      <c r="N22" s="1"/>
    </row>
    <row r="23" spans="1:14" ht="14.45" customHeight="1" x14ac:dyDescent="0.25">
      <c r="A23" s="617"/>
      <c r="B23" s="498"/>
      <c r="C23" s="77" t="s">
        <v>106</v>
      </c>
      <c r="D23" s="77">
        <v>3</v>
      </c>
      <c r="E23" s="77">
        <v>4</v>
      </c>
      <c r="F23" s="323">
        <f t="shared" si="3"/>
        <v>12</v>
      </c>
      <c r="G23" s="212" t="s">
        <v>108</v>
      </c>
      <c r="H23" s="212" t="s">
        <v>686</v>
      </c>
      <c r="I23" s="92">
        <v>2</v>
      </c>
      <c r="J23" s="92">
        <v>2</v>
      </c>
      <c r="K23" s="215">
        <f t="shared" si="2"/>
        <v>4</v>
      </c>
      <c r="L23" s="227"/>
      <c r="M23" s="318"/>
      <c r="N23" s="1"/>
    </row>
    <row r="24" spans="1:14" x14ac:dyDescent="0.25">
      <c r="A24" s="617"/>
      <c r="B24" s="498"/>
      <c r="C24" s="77" t="s">
        <v>107</v>
      </c>
      <c r="D24" s="77">
        <v>4</v>
      </c>
      <c r="E24" s="77">
        <v>4</v>
      </c>
      <c r="F24" s="323">
        <f t="shared" si="3"/>
        <v>16</v>
      </c>
      <c r="G24" s="212" t="s">
        <v>109</v>
      </c>
      <c r="H24" s="212" t="s">
        <v>690</v>
      </c>
      <c r="I24" s="92">
        <v>2</v>
      </c>
      <c r="J24" s="92">
        <v>2</v>
      </c>
      <c r="K24" s="215">
        <f t="shared" si="2"/>
        <v>4</v>
      </c>
      <c r="L24" s="227"/>
      <c r="M24" s="318"/>
      <c r="N24" s="1"/>
    </row>
    <row r="25" spans="1:14" x14ac:dyDescent="0.25">
      <c r="A25" s="617"/>
      <c r="B25" s="498"/>
      <c r="C25" s="77" t="s">
        <v>714</v>
      </c>
      <c r="D25" s="77">
        <v>4</v>
      </c>
      <c r="E25" s="77">
        <v>4</v>
      </c>
      <c r="F25" s="323">
        <f t="shared" si="3"/>
        <v>16</v>
      </c>
      <c r="G25" s="212"/>
      <c r="H25" s="212"/>
      <c r="I25" s="92">
        <v>3</v>
      </c>
      <c r="J25" s="92">
        <v>3</v>
      </c>
      <c r="K25" s="323">
        <f>I25*J25</f>
        <v>9</v>
      </c>
      <c r="L25" s="227"/>
      <c r="M25" s="318"/>
      <c r="N25" s="1"/>
    </row>
    <row r="26" spans="1:14" x14ac:dyDescent="0.25">
      <c r="A26" s="617"/>
      <c r="B26" s="498"/>
      <c r="C26" s="77" t="s">
        <v>715</v>
      </c>
      <c r="D26" s="77">
        <v>4</v>
      </c>
      <c r="E26" s="77">
        <v>5</v>
      </c>
      <c r="F26" s="323">
        <f t="shared" si="3"/>
        <v>20</v>
      </c>
      <c r="G26" s="212"/>
      <c r="H26" s="212"/>
      <c r="I26" s="92">
        <v>3</v>
      </c>
      <c r="J26" s="92">
        <v>3</v>
      </c>
      <c r="K26" s="323">
        <f>I26*J26</f>
        <v>9</v>
      </c>
      <c r="L26" s="227"/>
      <c r="M26" s="318"/>
      <c r="N26" s="1"/>
    </row>
    <row r="27" spans="1:14" ht="15.75" thickBot="1" x14ac:dyDescent="0.3">
      <c r="A27" s="617"/>
      <c r="B27" s="512"/>
      <c r="C27" s="300" t="s">
        <v>107</v>
      </c>
      <c r="D27" s="300">
        <v>3</v>
      </c>
      <c r="E27" s="300">
        <v>4</v>
      </c>
      <c r="F27" s="324">
        <f t="shared" si="3"/>
        <v>12</v>
      </c>
      <c r="G27" s="213"/>
      <c r="H27" s="213"/>
      <c r="I27" s="156">
        <v>2</v>
      </c>
      <c r="J27" s="156">
        <v>2</v>
      </c>
      <c r="K27" s="217">
        <f t="shared" si="2"/>
        <v>4</v>
      </c>
      <c r="L27" s="239"/>
      <c r="M27" s="319"/>
      <c r="N27" s="1"/>
    </row>
    <row r="28" spans="1:14" ht="14.45" customHeight="1" x14ac:dyDescent="0.25">
      <c r="A28" s="616" t="s">
        <v>27</v>
      </c>
      <c r="B28" s="497" t="s">
        <v>110</v>
      </c>
      <c r="C28" s="536" t="s">
        <v>113</v>
      </c>
      <c r="D28" s="536">
        <v>3</v>
      </c>
      <c r="E28" s="536">
        <v>3</v>
      </c>
      <c r="F28" s="491">
        <f t="shared" si="0"/>
        <v>9</v>
      </c>
      <c r="G28" s="208" t="s">
        <v>119</v>
      </c>
      <c r="H28" s="208" t="s">
        <v>686</v>
      </c>
      <c r="I28" s="488">
        <v>2</v>
      </c>
      <c r="J28" s="488">
        <v>2</v>
      </c>
      <c r="K28" s="491">
        <f t="shared" si="2"/>
        <v>4</v>
      </c>
      <c r="L28" s="225" t="s">
        <v>560</v>
      </c>
      <c r="M28" s="317"/>
    </row>
    <row r="29" spans="1:14" ht="14.45" customHeight="1" thickBot="1" x14ac:dyDescent="0.3">
      <c r="A29" s="617"/>
      <c r="B29" s="512"/>
      <c r="C29" s="578"/>
      <c r="D29" s="578"/>
      <c r="E29" s="578"/>
      <c r="F29" s="579"/>
      <c r="G29" s="213" t="s">
        <v>716</v>
      </c>
      <c r="H29" s="213" t="s">
        <v>690</v>
      </c>
      <c r="I29" s="505"/>
      <c r="J29" s="505"/>
      <c r="K29" s="579"/>
      <c r="L29" s="239" t="s">
        <v>561</v>
      </c>
      <c r="M29" s="319"/>
    </row>
    <row r="30" spans="1:14" ht="14.45" customHeight="1" x14ac:dyDescent="0.25">
      <c r="A30" s="617"/>
      <c r="B30" s="497" t="s">
        <v>116</v>
      </c>
      <c r="C30" s="536" t="s">
        <v>117</v>
      </c>
      <c r="D30" s="536">
        <v>3</v>
      </c>
      <c r="E30" s="536">
        <v>4</v>
      </c>
      <c r="F30" s="491">
        <f t="shared" si="0"/>
        <v>12</v>
      </c>
      <c r="G30" s="208" t="s">
        <v>557</v>
      </c>
      <c r="H30" s="208" t="s">
        <v>686</v>
      </c>
      <c r="I30" s="488">
        <v>2</v>
      </c>
      <c r="J30" s="488">
        <v>2</v>
      </c>
      <c r="K30" s="491">
        <f t="shared" si="2"/>
        <v>4</v>
      </c>
      <c r="L30" s="225"/>
      <c r="M30" s="317"/>
    </row>
    <row r="31" spans="1:14" ht="14.45" customHeight="1" thickBot="1" x14ac:dyDescent="0.3">
      <c r="A31" s="617"/>
      <c r="B31" s="512"/>
      <c r="C31" s="578"/>
      <c r="D31" s="578"/>
      <c r="E31" s="578"/>
      <c r="F31" s="579"/>
      <c r="G31" s="213" t="s">
        <v>716</v>
      </c>
      <c r="H31" s="213" t="s">
        <v>690</v>
      </c>
      <c r="I31" s="505"/>
      <c r="J31" s="505"/>
      <c r="K31" s="579"/>
      <c r="L31" s="239"/>
      <c r="M31" s="319"/>
    </row>
    <row r="32" spans="1:14" x14ac:dyDescent="0.25">
      <c r="A32" s="617"/>
      <c r="B32" s="497" t="s">
        <v>111</v>
      </c>
      <c r="C32" s="536" t="s">
        <v>114</v>
      </c>
      <c r="D32" s="536">
        <v>3</v>
      </c>
      <c r="E32" s="536">
        <v>3</v>
      </c>
      <c r="F32" s="491">
        <f t="shared" si="0"/>
        <v>9</v>
      </c>
      <c r="G32" s="208" t="s">
        <v>557</v>
      </c>
      <c r="H32" s="208" t="s">
        <v>690</v>
      </c>
      <c r="I32" s="488">
        <v>2</v>
      </c>
      <c r="J32" s="488">
        <v>2</v>
      </c>
      <c r="K32" s="491">
        <f t="shared" si="2"/>
        <v>4</v>
      </c>
      <c r="L32" s="225"/>
      <c r="M32" s="317"/>
    </row>
    <row r="33" spans="1:13" x14ac:dyDescent="0.25">
      <c r="A33" s="617"/>
      <c r="B33" s="498"/>
      <c r="C33" s="556"/>
      <c r="D33" s="556"/>
      <c r="E33" s="556"/>
      <c r="F33" s="492"/>
      <c r="G33" s="212" t="s">
        <v>121</v>
      </c>
      <c r="H33" s="212" t="s">
        <v>690</v>
      </c>
      <c r="I33" s="489"/>
      <c r="J33" s="489"/>
      <c r="K33" s="492"/>
      <c r="L33" s="227"/>
      <c r="M33" s="318"/>
    </row>
    <row r="34" spans="1:13" ht="15.75" thickBot="1" x14ac:dyDescent="0.3">
      <c r="A34" s="617"/>
      <c r="B34" s="512"/>
      <c r="C34" s="300" t="s">
        <v>558</v>
      </c>
      <c r="D34" s="578"/>
      <c r="E34" s="578"/>
      <c r="F34" s="579"/>
      <c r="G34" s="213" t="s">
        <v>559</v>
      </c>
      <c r="H34" s="213" t="s">
        <v>686</v>
      </c>
      <c r="I34" s="505"/>
      <c r="J34" s="505"/>
      <c r="K34" s="579"/>
      <c r="L34" s="239"/>
      <c r="M34" s="319"/>
    </row>
    <row r="35" spans="1:13" x14ac:dyDescent="0.25">
      <c r="A35" s="617"/>
      <c r="B35" s="497" t="s">
        <v>112</v>
      </c>
      <c r="C35" s="536" t="s">
        <v>114</v>
      </c>
      <c r="D35" s="536">
        <v>3</v>
      </c>
      <c r="E35" s="536">
        <v>4</v>
      </c>
      <c r="F35" s="491">
        <f t="shared" si="0"/>
        <v>12</v>
      </c>
      <c r="G35" s="208" t="s">
        <v>557</v>
      </c>
      <c r="H35" s="208" t="s">
        <v>686</v>
      </c>
      <c r="I35" s="488">
        <v>2</v>
      </c>
      <c r="J35" s="488">
        <v>2</v>
      </c>
      <c r="K35" s="491">
        <f t="shared" si="2"/>
        <v>4</v>
      </c>
      <c r="L35" s="225"/>
      <c r="M35" s="317"/>
    </row>
    <row r="36" spans="1:13" ht="15.75" thickBot="1" x14ac:dyDescent="0.3">
      <c r="A36" s="617"/>
      <c r="B36" s="512"/>
      <c r="C36" s="578"/>
      <c r="D36" s="578"/>
      <c r="E36" s="578"/>
      <c r="F36" s="579"/>
      <c r="G36" s="213" t="s">
        <v>121</v>
      </c>
      <c r="H36" s="213" t="s">
        <v>690</v>
      </c>
      <c r="I36" s="505"/>
      <c r="J36" s="505"/>
      <c r="K36" s="579"/>
      <c r="L36" s="239"/>
      <c r="M36" s="319"/>
    </row>
    <row r="37" spans="1:13" x14ac:dyDescent="0.25">
      <c r="A37" s="617"/>
      <c r="B37" s="497" t="s">
        <v>115</v>
      </c>
      <c r="C37" s="536" t="s">
        <v>118</v>
      </c>
      <c r="D37" s="536">
        <v>4</v>
      </c>
      <c r="E37" s="536">
        <v>4</v>
      </c>
      <c r="F37" s="491">
        <f t="shared" si="0"/>
        <v>16</v>
      </c>
      <c r="G37" s="208" t="s">
        <v>557</v>
      </c>
      <c r="H37" s="208" t="s">
        <v>686</v>
      </c>
      <c r="I37" s="488">
        <v>2</v>
      </c>
      <c r="J37" s="488">
        <v>2</v>
      </c>
      <c r="K37" s="491">
        <f t="shared" si="2"/>
        <v>4</v>
      </c>
      <c r="L37" s="225"/>
      <c r="M37" s="317"/>
    </row>
    <row r="38" spans="1:13" ht="15.75" thickBot="1" x14ac:dyDescent="0.3">
      <c r="A38" s="618"/>
      <c r="B38" s="512"/>
      <c r="C38" s="578"/>
      <c r="D38" s="578"/>
      <c r="E38" s="578"/>
      <c r="F38" s="579"/>
      <c r="G38" s="213" t="s">
        <v>122</v>
      </c>
      <c r="H38" s="213" t="s">
        <v>690</v>
      </c>
      <c r="I38" s="505"/>
      <c r="J38" s="505"/>
      <c r="K38" s="579"/>
      <c r="L38" s="239"/>
      <c r="M38" s="258"/>
    </row>
    <row r="39" spans="1:13" ht="14.45" customHeight="1" x14ac:dyDescent="0.25">
      <c r="A39" s="616" t="s">
        <v>127</v>
      </c>
      <c r="B39" s="613" t="s">
        <v>128</v>
      </c>
      <c r="C39" s="488" t="s">
        <v>132</v>
      </c>
      <c r="D39" s="488">
        <v>4</v>
      </c>
      <c r="E39" s="488">
        <v>4</v>
      </c>
      <c r="F39" s="491">
        <f t="shared" si="0"/>
        <v>16</v>
      </c>
      <c r="G39" s="208" t="s">
        <v>135</v>
      </c>
      <c r="H39" s="208" t="s">
        <v>686</v>
      </c>
      <c r="I39" s="488">
        <v>2</v>
      </c>
      <c r="J39" s="488">
        <v>2</v>
      </c>
      <c r="K39" s="491">
        <f t="shared" si="2"/>
        <v>4</v>
      </c>
      <c r="L39" s="225"/>
      <c r="M39" s="325"/>
    </row>
    <row r="40" spans="1:13" ht="14.45" customHeight="1" thickBot="1" x14ac:dyDescent="0.3">
      <c r="A40" s="617"/>
      <c r="B40" s="615"/>
      <c r="C40" s="505"/>
      <c r="D40" s="505"/>
      <c r="E40" s="505"/>
      <c r="F40" s="579"/>
      <c r="G40" s="213" t="s">
        <v>120</v>
      </c>
      <c r="H40" s="213" t="s">
        <v>690</v>
      </c>
      <c r="I40" s="505"/>
      <c r="J40" s="505"/>
      <c r="K40" s="579"/>
      <c r="L40" s="239"/>
      <c r="M40" s="326"/>
    </row>
    <row r="41" spans="1:13" x14ac:dyDescent="0.25">
      <c r="A41" s="617"/>
      <c r="B41" s="613" t="s">
        <v>129</v>
      </c>
      <c r="C41" s="488" t="s">
        <v>133</v>
      </c>
      <c r="D41" s="488">
        <v>4</v>
      </c>
      <c r="E41" s="488">
        <v>3</v>
      </c>
      <c r="F41" s="491">
        <f t="shared" si="0"/>
        <v>12</v>
      </c>
      <c r="G41" s="208" t="s">
        <v>135</v>
      </c>
      <c r="H41" s="208" t="s">
        <v>686</v>
      </c>
      <c r="I41" s="488">
        <v>2</v>
      </c>
      <c r="J41" s="488">
        <v>2</v>
      </c>
      <c r="K41" s="491">
        <f t="shared" si="2"/>
        <v>4</v>
      </c>
      <c r="L41" s="225"/>
      <c r="M41" s="325"/>
    </row>
    <row r="42" spans="1:13" ht="15.75" thickBot="1" x14ac:dyDescent="0.3">
      <c r="A42" s="617"/>
      <c r="B42" s="615"/>
      <c r="C42" s="505"/>
      <c r="D42" s="505"/>
      <c r="E42" s="505"/>
      <c r="F42" s="579"/>
      <c r="G42" s="213" t="s">
        <v>136</v>
      </c>
      <c r="H42" s="213" t="s">
        <v>103</v>
      </c>
      <c r="I42" s="505"/>
      <c r="J42" s="505"/>
      <c r="K42" s="579"/>
      <c r="L42" s="239"/>
      <c r="M42" s="326"/>
    </row>
    <row r="43" spans="1:13" x14ac:dyDescent="0.25">
      <c r="A43" s="617"/>
      <c r="B43" s="613" t="s">
        <v>130</v>
      </c>
      <c r="C43" s="488" t="s">
        <v>133</v>
      </c>
      <c r="D43" s="488">
        <v>4</v>
      </c>
      <c r="E43" s="488">
        <v>4</v>
      </c>
      <c r="F43" s="491">
        <f t="shared" si="0"/>
        <v>16</v>
      </c>
      <c r="G43" s="208" t="s">
        <v>135</v>
      </c>
      <c r="H43" s="208" t="s">
        <v>686</v>
      </c>
      <c r="I43" s="488">
        <v>2</v>
      </c>
      <c r="J43" s="488">
        <v>2</v>
      </c>
      <c r="K43" s="491">
        <f t="shared" si="2"/>
        <v>4</v>
      </c>
      <c r="L43" s="225"/>
      <c r="M43" s="325"/>
    </row>
    <row r="44" spans="1:13" ht="15.75" thickBot="1" x14ac:dyDescent="0.3">
      <c r="A44" s="617"/>
      <c r="B44" s="615"/>
      <c r="C44" s="505"/>
      <c r="D44" s="505"/>
      <c r="E44" s="505"/>
      <c r="F44" s="579"/>
      <c r="G44" s="213" t="s">
        <v>136</v>
      </c>
      <c r="H44" s="213" t="s">
        <v>103</v>
      </c>
      <c r="I44" s="505"/>
      <c r="J44" s="505"/>
      <c r="K44" s="579"/>
      <c r="L44" s="239"/>
      <c r="M44" s="326"/>
    </row>
    <row r="45" spans="1:13" ht="15.75" thickBot="1" x14ac:dyDescent="0.3">
      <c r="A45" s="617"/>
      <c r="B45" s="327" t="s">
        <v>115</v>
      </c>
      <c r="C45" s="222" t="s">
        <v>132</v>
      </c>
      <c r="D45" s="222">
        <v>3</v>
      </c>
      <c r="E45" s="222">
        <v>3</v>
      </c>
      <c r="F45" s="223">
        <f>D45*E45</f>
        <v>9</v>
      </c>
      <c r="G45" s="222" t="s">
        <v>135</v>
      </c>
      <c r="H45" s="222" t="s">
        <v>686</v>
      </c>
      <c r="I45" s="222">
        <v>2</v>
      </c>
      <c r="J45" s="222">
        <v>2</v>
      </c>
      <c r="K45" s="223">
        <f>I45*J45</f>
        <v>4</v>
      </c>
      <c r="L45" s="266"/>
      <c r="M45" s="328"/>
    </row>
    <row r="46" spans="1:13" x14ac:dyDescent="0.25">
      <c r="A46" s="617"/>
      <c r="B46" s="613" t="s">
        <v>131</v>
      </c>
      <c r="C46" s="488" t="s">
        <v>134</v>
      </c>
      <c r="D46" s="488">
        <v>3</v>
      </c>
      <c r="E46" s="488">
        <v>4</v>
      </c>
      <c r="F46" s="491">
        <f>D46*E46</f>
        <v>12</v>
      </c>
      <c r="G46" s="208" t="s">
        <v>136</v>
      </c>
      <c r="H46" s="208" t="s">
        <v>103</v>
      </c>
      <c r="I46" s="488">
        <v>2</v>
      </c>
      <c r="J46" s="488">
        <v>2</v>
      </c>
      <c r="K46" s="491">
        <f>I46*J46</f>
        <v>4</v>
      </c>
      <c r="L46" s="225"/>
      <c r="M46" s="325"/>
    </row>
    <row r="47" spans="1:13" x14ac:dyDescent="0.25">
      <c r="A47" s="617"/>
      <c r="B47" s="614"/>
      <c r="C47" s="489"/>
      <c r="D47" s="489"/>
      <c r="E47" s="489"/>
      <c r="F47" s="492"/>
      <c r="G47" s="212" t="s">
        <v>137</v>
      </c>
      <c r="H47" s="212" t="s">
        <v>690</v>
      </c>
      <c r="I47" s="489"/>
      <c r="J47" s="489"/>
      <c r="K47" s="492"/>
      <c r="L47" s="227"/>
      <c r="M47" s="329"/>
    </row>
    <row r="48" spans="1:13" ht="15.75" thickBot="1" x14ac:dyDescent="0.3">
      <c r="A48" s="618"/>
      <c r="B48" s="615"/>
      <c r="C48" s="213" t="s">
        <v>133</v>
      </c>
      <c r="D48" s="213">
        <v>4</v>
      </c>
      <c r="E48" s="213">
        <v>3</v>
      </c>
      <c r="F48" s="217">
        <f t="shared" ref="F48:F76" si="4">D48*E48</f>
        <v>12</v>
      </c>
      <c r="G48" s="213" t="s">
        <v>136</v>
      </c>
      <c r="H48" s="213" t="s">
        <v>103</v>
      </c>
      <c r="I48" s="213">
        <v>2</v>
      </c>
      <c r="J48" s="213">
        <v>2</v>
      </c>
      <c r="K48" s="217">
        <f t="shared" ref="K48:K76" si="5">I48*J48</f>
        <v>4</v>
      </c>
      <c r="L48" s="239"/>
      <c r="M48" s="326"/>
    </row>
    <row r="49" spans="1:13" x14ac:dyDescent="0.25">
      <c r="A49" s="616" t="s">
        <v>138</v>
      </c>
      <c r="B49" s="613" t="s">
        <v>139</v>
      </c>
      <c r="C49" s="208" t="s">
        <v>140</v>
      </c>
      <c r="D49" s="208">
        <v>4</v>
      </c>
      <c r="E49" s="208">
        <v>3</v>
      </c>
      <c r="F49" s="210">
        <f t="shared" si="4"/>
        <v>12</v>
      </c>
      <c r="G49" s="488" t="s">
        <v>143</v>
      </c>
      <c r="H49" s="510" t="s">
        <v>686</v>
      </c>
      <c r="I49" s="208">
        <v>2</v>
      </c>
      <c r="J49" s="208">
        <v>2</v>
      </c>
      <c r="K49" s="210">
        <f t="shared" si="5"/>
        <v>4</v>
      </c>
      <c r="L49" s="225" t="s">
        <v>149</v>
      </c>
      <c r="M49" s="325"/>
    </row>
    <row r="50" spans="1:13" x14ac:dyDescent="0.25">
      <c r="A50" s="617"/>
      <c r="B50" s="614"/>
      <c r="C50" s="212" t="s">
        <v>141</v>
      </c>
      <c r="D50" s="212">
        <v>3</v>
      </c>
      <c r="E50" s="212">
        <v>4</v>
      </c>
      <c r="F50" s="215">
        <f t="shared" si="4"/>
        <v>12</v>
      </c>
      <c r="G50" s="489"/>
      <c r="H50" s="500"/>
      <c r="I50" s="212">
        <v>2</v>
      </c>
      <c r="J50" s="212">
        <v>2</v>
      </c>
      <c r="K50" s="215">
        <f t="shared" si="5"/>
        <v>4</v>
      </c>
      <c r="L50" s="227"/>
      <c r="M50" s="329"/>
    </row>
    <row r="51" spans="1:13" ht="15.75" thickBot="1" x14ac:dyDescent="0.3">
      <c r="A51" s="617"/>
      <c r="B51" s="615"/>
      <c r="C51" s="213" t="s">
        <v>142</v>
      </c>
      <c r="D51" s="213">
        <v>3</v>
      </c>
      <c r="E51" s="213">
        <v>4</v>
      </c>
      <c r="F51" s="217">
        <f t="shared" si="4"/>
        <v>12</v>
      </c>
      <c r="G51" s="213" t="s">
        <v>144</v>
      </c>
      <c r="H51" s="213" t="s">
        <v>690</v>
      </c>
      <c r="I51" s="213">
        <v>2</v>
      </c>
      <c r="J51" s="213">
        <v>2</v>
      </c>
      <c r="K51" s="217">
        <f t="shared" si="5"/>
        <v>4</v>
      </c>
      <c r="L51" s="239"/>
      <c r="M51" s="326"/>
    </row>
    <row r="52" spans="1:13" x14ac:dyDescent="0.25">
      <c r="A52" s="617"/>
      <c r="B52" s="497" t="s">
        <v>145</v>
      </c>
      <c r="C52" s="208" t="s">
        <v>146</v>
      </c>
      <c r="D52" s="208">
        <v>3</v>
      </c>
      <c r="E52" s="208">
        <v>4</v>
      </c>
      <c r="F52" s="210">
        <f t="shared" si="4"/>
        <v>12</v>
      </c>
      <c r="G52" s="208" t="s">
        <v>148</v>
      </c>
      <c r="H52" s="208" t="s">
        <v>686</v>
      </c>
      <c r="I52" s="208">
        <v>2</v>
      </c>
      <c r="J52" s="208">
        <v>2</v>
      </c>
      <c r="K52" s="210">
        <f t="shared" si="5"/>
        <v>4</v>
      </c>
      <c r="L52" s="225"/>
      <c r="M52" s="330"/>
    </row>
    <row r="53" spans="1:13" ht="15.75" thickBot="1" x14ac:dyDescent="0.3">
      <c r="A53" s="618"/>
      <c r="B53" s="512"/>
      <c r="C53" s="213" t="s">
        <v>147</v>
      </c>
      <c r="D53" s="213">
        <v>2</v>
      </c>
      <c r="E53" s="213">
        <v>4</v>
      </c>
      <c r="F53" s="217">
        <f t="shared" si="4"/>
        <v>8</v>
      </c>
      <c r="G53" s="213" t="s">
        <v>148</v>
      </c>
      <c r="H53" s="213" t="s">
        <v>686</v>
      </c>
      <c r="I53" s="213">
        <v>1</v>
      </c>
      <c r="J53" s="213">
        <v>4</v>
      </c>
      <c r="K53" s="217">
        <f t="shared" si="5"/>
        <v>4</v>
      </c>
      <c r="L53" s="239"/>
      <c r="M53" s="122"/>
    </row>
    <row r="54" spans="1:13" x14ac:dyDescent="0.25">
      <c r="A54" s="616" t="s">
        <v>150</v>
      </c>
      <c r="B54" s="497" t="s">
        <v>104</v>
      </c>
      <c r="C54" s="216" t="s">
        <v>155</v>
      </c>
      <c r="D54" s="536">
        <v>4</v>
      </c>
      <c r="E54" s="536">
        <v>4</v>
      </c>
      <c r="F54" s="491">
        <f t="shared" si="4"/>
        <v>16</v>
      </c>
      <c r="G54" s="488" t="s">
        <v>167</v>
      </c>
      <c r="H54" s="488" t="s">
        <v>686</v>
      </c>
      <c r="I54" s="488">
        <v>2</v>
      </c>
      <c r="J54" s="488">
        <v>2</v>
      </c>
      <c r="K54" s="491">
        <f t="shared" si="5"/>
        <v>4</v>
      </c>
      <c r="L54" s="225"/>
      <c r="M54" s="330"/>
    </row>
    <row r="55" spans="1:13" ht="15.75" thickBot="1" x14ac:dyDescent="0.3">
      <c r="A55" s="617"/>
      <c r="B55" s="512"/>
      <c r="C55" s="245" t="s">
        <v>156</v>
      </c>
      <c r="D55" s="578"/>
      <c r="E55" s="578"/>
      <c r="F55" s="579"/>
      <c r="G55" s="505"/>
      <c r="H55" s="505"/>
      <c r="I55" s="505"/>
      <c r="J55" s="505"/>
      <c r="K55" s="579"/>
      <c r="L55" s="239"/>
      <c r="M55" s="122"/>
    </row>
    <row r="56" spans="1:13" x14ac:dyDescent="0.25">
      <c r="A56" s="617"/>
      <c r="B56" s="497" t="s">
        <v>152</v>
      </c>
      <c r="C56" s="216" t="s">
        <v>160</v>
      </c>
      <c r="D56" s="536">
        <v>3</v>
      </c>
      <c r="E56" s="536">
        <v>4</v>
      </c>
      <c r="F56" s="491">
        <f t="shared" si="4"/>
        <v>12</v>
      </c>
      <c r="G56" s="208" t="s">
        <v>168</v>
      </c>
      <c r="H56" s="208" t="s">
        <v>686</v>
      </c>
      <c r="I56" s="488">
        <v>2</v>
      </c>
      <c r="J56" s="488">
        <v>2</v>
      </c>
      <c r="K56" s="491">
        <f t="shared" si="5"/>
        <v>4</v>
      </c>
      <c r="L56" s="225" t="s">
        <v>169</v>
      </c>
      <c r="M56" s="330"/>
    </row>
    <row r="57" spans="1:13" x14ac:dyDescent="0.25">
      <c r="A57" s="617"/>
      <c r="B57" s="498"/>
      <c r="C57" s="219" t="s">
        <v>161</v>
      </c>
      <c r="D57" s="556"/>
      <c r="E57" s="556"/>
      <c r="F57" s="492"/>
      <c r="G57" s="212" t="s">
        <v>103</v>
      </c>
      <c r="H57" s="212" t="s">
        <v>103</v>
      </c>
      <c r="I57" s="489"/>
      <c r="J57" s="489"/>
      <c r="K57" s="492"/>
      <c r="L57" s="227" t="s">
        <v>171</v>
      </c>
      <c r="M57" s="116"/>
    </row>
    <row r="58" spans="1:13" ht="15.75" thickBot="1" x14ac:dyDescent="0.3">
      <c r="A58" s="617"/>
      <c r="B58" s="512"/>
      <c r="C58" s="245" t="s">
        <v>162</v>
      </c>
      <c r="D58" s="578"/>
      <c r="E58" s="578"/>
      <c r="F58" s="579"/>
      <c r="G58" s="213" t="s">
        <v>170</v>
      </c>
      <c r="H58" s="213" t="s">
        <v>690</v>
      </c>
      <c r="I58" s="505"/>
      <c r="J58" s="505"/>
      <c r="K58" s="579"/>
      <c r="L58" s="239"/>
      <c r="M58" s="122"/>
    </row>
    <row r="59" spans="1:13" ht="15.75" thickBot="1" x14ac:dyDescent="0.3">
      <c r="A59" s="617"/>
      <c r="B59" s="320" t="s">
        <v>153</v>
      </c>
      <c r="C59" s="265" t="s">
        <v>154</v>
      </c>
      <c r="D59" s="265">
        <v>3</v>
      </c>
      <c r="E59" s="265">
        <v>4</v>
      </c>
      <c r="F59" s="223">
        <f t="shared" si="4"/>
        <v>12</v>
      </c>
      <c r="G59" s="222" t="s">
        <v>167</v>
      </c>
      <c r="H59" s="222" t="s">
        <v>686</v>
      </c>
      <c r="I59" s="222">
        <v>2</v>
      </c>
      <c r="J59" s="222">
        <v>2</v>
      </c>
      <c r="K59" s="223">
        <f t="shared" si="5"/>
        <v>4</v>
      </c>
      <c r="L59" s="266"/>
      <c r="M59" s="337"/>
    </row>
    <row r="60" spans="1:13" x14ac:dyDescent="0.25">
      <c r="A60" s="617"/>
      <c r="B60" s="497" t="s">
        <v>81</v>
      </c>
      <c r="C60" s="216" t="s">
        <v>157</v>
      </c>
      <c r="D60" s="536">
        <v>3</v>
      </c>
      <c r="E60" s="536">
        <v>4</v>
      </c>
      <c r="F60" s="491">
        <f t="shared" si="4"/>
        <v>12</v>
      </c>
      <c r="G60" s="208" t="s">
        <v>167</v>
      </c>
      <c r="H60" s="208" t="s">
        <v>686</v>
      </c>
      <c r="I60" s="488">
        <v>2</v>
      </c>
      <c r="J60" s="488">
        <v>2</v>
      </c>
      <c r="K60" s="491">
        <f>I60*J60</f>
        <v>4</v>
      </c>
      <c r="L60" s="225"/>
      <c r="M60" s="330"/>
    </row>
    <row r="61" spans="1:13" x14ac:dyDescent="0.25">
      <c r="A61" s="617"/>
      <c r="B61" s="498"/>
      <c r="C61" s="219" t="s">
        <v>158</v>
      </c>
      <c r="D61" s="556"/>
      <c r="E61" s="556"/>
      <c r="F61" s="492"/>
      <c r="G61" s="212" t="s">
        <v>103</v>
      </c>
      <c r="H61" s="212" t="s">
        <v>103</v>
      </c>
      <c r="I61" s="489"/>
      <c r="J61" s="489"/>
      <c r="K61" s="492"/>
      <c r="L61" s="227"/>
      <c r="M61" s="116"/>
    </row>
    <row r="62" spans="1:13" ht="15.75" thickBot="1" x14ac:dyDescent="0.3">
      <c r="A62" s="617"/>
      <c r="B62" s="512"/>
      <c r="C62" s="245" t="s">
        <v>159</v>
      </c>
      <c r="D62" s="578"/>
      <c r="E62" s="578"/>
      <c r="F62" s="579"/>
      <c r="G62" s="213" t="s">
        <v>170</v>
      </c>
      <c r="H62" s="213" t="s">
        <v>690</v>
      </c>
      <c r="I62" s="505"/>
      <c r="J62" s="505"/>
      <c r="K62" s="579"/>
      <c r="L62" s="239"/>
      <c r="M62" s="122"/>
    </row>
    <row r="63" spans="1:13" ht="15.75" thickBot="1" x14ac:dyDescent="0.3">
      <c r="A63" s="633"/>
      <c r="B63" s="320" t="s">
        <v>165</v>
      </c>
      <c r="C63" s="265" t="s">
        <v>166</v>
      </c>
      <c r="D63" s="265">
        <v>3</v>
      </c>
      <c r="E63" s="265">
        <v>4</v>
      </c>
      <c r="F63" s="223">
        <f t="shared" si="4"/>
        <v>12</v>
      </c>
      <c r="G63" s="222" t="s">
        <v>167</v>
      </c>
      <c r="H63" s="222" t="s">
        <v>686</v>
      </c>
      <c r="I63" s="222">
        <v>2</v>
      </c>
      <c r="J63" s="222">
        <v>2</v>
      </c>
      <c r="K63" s="223">
        <f>I63*J63</f>
        <v>4</v>
      </c>
      <c r="L63" s="266"/>
      <c r="M63" s="337"/>
    </row>
    <row r="64" spans="1:13" x14ac:dyDescent="0.25">
      <c r="A64" s="616" t="s">
        <v>32</v>
      </c>
      <c r="B64" s="497" t="s">
        <v>151</v>
      </c>
      <c r="C64" s="216" t="s">
        <v>31</v>
      </c>
      <c r="D64" s="216">
        <v>3</v>
      </c>
      <c r="E64" s="216">
        <v>4</v>
      </c>
      <c r="F64" s="210">
        <f t="shared" si="4"/>
        <v>12</v>
      </c>
      <c r="G64" s="208" t="s">
        <v>124</v>
      </c>
      <c r="H64" s="208" t="s">
        <v>212</v>
      </c>
      <c r="I64" s="208">
        <v>3</v>
      </c>
      <c r="J64" s="208">
        <v>2</v>
      </c>
      <c r="K64" s="210">
        <f t="shared" si="5"/>
        <v>6</v>
      </c>
      <c r="L64" s="225" t="s">
        <v>182</v>
      </c>
      <c r="M64" s="330"/>
    </row>
    <row r="65" spans="1:13" ht="24" customHeight="1" x14ac:dyDescent="0.25">
      <c r="A65" s="617"/>
      <c r="B65" s="498"/>
      <c r="C65" s="219" t="s">
        <v>174</v>
      </c>
      <c r="D65" s="219">
        <v>3</v>
      </c>
      <c r="E65" s="219">
        <v>3</v>
      </c>
      <c r="F65" s="215">
        <f>D65*E65</f>
        <v>9</v>
      </c>
      <c r="G65" s="212" t="s">
        <v>717</v>
      </c>
      <c r="H65" s="212" t="s">
        <v>686</v>
      </c>
      <c r="I65" s="212">
        <v>2</v>
      </c>
      <c r="J65" s="212">
        <v>2</v>
      </c>
      <c r="K65" s="215">
        <f>I65*J65</f>
        <v>4</v>
      </c>
      <c r="L65" s="227" t="s">
        <v>171</v>
      </c>
      <c r="M65" s="116"/>
    </row>
    <row r="66" spans="1:13" x14ac:dyDescent="0.25">
      <c r="A66" s="617"/>
      <c r="B66" s="498"/>
      <c r="C66" s="219" t="s">
        <v>37</v>
      </c>
      <c r="D66" s="219">
        <v>4</v>
      </c>
      <c r="E66" s="219">
        <v>4</v>
      </c>
      <c r="F66" s="215">
        <f t="shared" si="4"/>
        <v>16</v>
      </c>
      <c r="G66" s="212"/>
      <c r="H66" s="212"/>
      <c r="I66" s="212">
        <v>2</v>
      </c>
      <c r="J66" s="212">
        <v>2</v>
      </c>
      <c r="K66" s="215">
        <f t="shared" si="5"/>
        <v>4</v>
      </c>
      <c r="L66" s="227" t="s">
        <v>163</v>
      </c>
      <c r="M66" s="116"/>
    </row>
    <row r="67" spans="1:13" ht="15.75" thickBot="1" x14ac:dyDescent="0.3">
      <c r="A67" s="617"/>
      <c r="B67" s="512"/>
      <c r="C67" s="245" t="s">
        <v>35</v>
      </c>
      <c r="D67" s="245">
        <v>3</v>
      </c>
      <c r="E67" s="245">
        <v>3</v>
      </c>
      <c r="F67" s="217">
        <f t="shared" si="4"/>
        <v>9</v>
      </c>
      <c r="G67" s="213"/>
      <c r="H67" s="213"/>
      <c r="I67" s="213">
        <v>2</v>
      </c>
      <c r="J67" s="213">
        <v>2</v>
      </c>
      <c r="K67" s="217">
        <f t="shared" si="5"/>
        <v>4</v>
      </c>
      <c r="L67" s="239" t="s">
        <v>164</v>
      </c>
      <c r="M67" s="122"/>
    </row>
    <row r="68" spans="1:13" ht="15.75" thickBot="1" x14ac:dyDescent="0.3">
      <c r="A68" s="617"/>
      <c r="B68" s="320" t="s">
        <v>183</v>
      </c>
      <c r="C68" s="265" t="s">
        <v>175</v>
      </c>
      <c r="D68" s="265">
        <v>3</v>
      </c>
      <c r="E68" s="265">
        <v>4</v>
      </c>
      <c r="F68" s="223">
        <f>D68*E68</f>
        <v>12</v>
      </c>
      <c r="G68" s="222" t="s">
        <v>124</v>
      </c>
      <c r="H68" s="222" t="s">
        <v>212</v>
      </c>
      <c r="I68" s="222">
        <v>3</v>
      </c>
      <c r="J68" s="222">
        <v>3</v>
      </c>
      <c r="K68" s="223">
        <f t="shared" si="5"/>
        <v>9</v>
      </c>
      <c r="L68" s="266" t="s">
        <v>184</v>
      </c>
      <c r="M68" s="337"/>
    </row>
    <row r="69" spans="1:13" x14ac:dyDescent="0.25">
      <c r="A69" s="617"/>
      <c r="B69" s="497" t="s">
        <v>177</v>
      </c>
      <c r="C69" s="216" t="s">
        <v>174</v>
      </c>
      <c r="D69" s="216">
        <v>4</v>
      </c>
      <c r="E69" s="216">
        <v>4</v>
      </c>
      <c r="F69" s="210">
        <f>D69*E69</f>
        <v>16</v>
      </c>
      <c r="G69" s="208" t="s">
        <v>181</v>
      </c>
      <c r="H69" s="208" t="s">
        <v>690</v>
      </c>
      <c r="I69" s="208">
        <v>2</v>
      </c>
      <c r="J69" s="208">
        <v>2</v>
      </c>
      <c r="K69" s="210">
        <f t="shared" si="5"/>
        <v>4</v>
      </c>
      <c r="L69" s="225" t="s">
        <v>718</v>
      </c>
      <c r="M69" s="330"/>
    </row>
    <row r="70" spans="1:13" ht="15.75" thickBot="1" x14ac:dyDescent="0.3">
      <c r="A70" s="617"/>
      <c r="B70" s="512"/>
      <c r="C70" s="245" t="s">
        <v>178</v>
      </c>
      <c r="D70" s="245">
        <v>4</v>
      </c>
      <c r="E70" s="245">
        <v>4</v>
      </c>
      <c r="F70" s="217">
        <f>D70*E70</f>
        <v>16</v>
      </c>
      <c r="G70" s="213" t="s">
        <v>168</v>
      </c>
      <c r="H70" s="213" t="s">
        <v>686</v>
      </c>
      <c r="I70" s="213">
        <v>2</v>
      </c>
      <c r="J70" s="213">
        <v>2</v>
      </c>
      <c r="K70" s="217">
        <f t="shared" si="5"/>
        <v>4</v>
      </c>
      <c r="L70" s="239"/>
      <c r="M70" s="122"/>
    </row>
    <row r="71" spans="1:13" ht="15.75" thickBot="1" x14ac:dyDescent="0.3">
      <c r="A71" s="633"/>
      <c r="B71" s="320" t="s">
        <v>179</v>
      </c>
      <c r="C71" s="265" t="s">
        <v>180</v>
      </c>
      <c r="D71" s="265">
        <v>4</v>
      </c>
      <c r="E71" s="265">
        <v>4</v>
      </c>
      <c r="F71" s="223">
        <f>D71*E71</f>
        <v>16</v>
      </c>
      <c r="G71" s="222" t="s">
        <v>188</v>
      </c>
      <c r="H71" s="222" t="s">
        <v>212</v>
      </c>
      <c r="I71" s="222">
        <v>2</v>
      </c>
      <c r="J71" s="222">
        <v>2</v>
      </c>
      <c r="K71" s="223">
        <f t="shared" si="5"/>
        <v>4</v>
      </c>
      <c r="L71" s="266"/>
      <c r="M71" s="337"/>
    </row>
    <row r="72" spans="1:13" x14ac:dyDescent="0.25">
      <c r="A72" s="616" t="s">
        <v>33</v>
      </c>
      <c r="B72" s="497" t="s">
        <v>104</v>
      </c>
      <c r="C72" s="216" t="s">
        <v>31</v>
      </c>
      <c r="D72" s="216">
        <v>3</v>
      </c>
      <c r="E72" s="216">
        <v>3</v>
      </c>
      <c r="F72" s="210">
        <f t="shared" si="4"/>
        <v>9</v>
      </c>
      <c r="G72" s="208" t="s">
        <v>124</v>
      </c>
      <c r="H72" s="208" t="s">
        <v>212</v>
      </c>
      <c r="I72" s="208">
        <v>2</v>
      </c>
      <c r="J72" s="208">
        <v>3</v>
      </c>
      <c r="K72" s="210">
        <f t="shared" si="5"/>
        <v>6</v>
      </c>
      <c r="L72" s="225" t="s">
        <v>187</v>
      </c>
      <c r="M72" s="330"/>
    </row>
    <row r="73" spans="1:13" ht="24" customHeight="1" thickBot="1" x14ac:dyDescent="0.3">
      <c r="A73" s="617"/>
      <c r="B73" s="512"/>
      <c r="C73" s="245" t="s">
        <v>174</v>
      </c>
      <c r="D73" s="245">
        <v>3</v>
      </c>
      <c r="E73" s="245">
        <v>3</v>
      </c>
      <c r="F73" s="217">
        <f t="shared" si="4"/>
        <v>9</v>
      </c>
      <c r="G73" s="213" t="s">
        <v>717</v>
      </c>
      <c r="H73" s="213" t="s">
        <v>690</v>
      </c>
      <c r="I73" s="213">
        <v>2</v>
      </c>
      <c r="J73" s="213">
        <v>2</v>
      </c>
      <c r="K73" s="217">
        <f t="shared" si="5"/>
        <v>4</v>
      </c>
      <c r="L73" s="239" t="s">
        <v>171</v>
      </c>
      <c r="M73" s="122"/>
    </row>
    <row r="74" spans="1:13" ht="15.75" thickBot="1" x14ac:dyDescent="0.3">
      <c r="A74" s="617"/>
      <c r="B74" s="320" t="s">
        <v>165</v>
      </c>
      <c r="C74" s="265" t="s">
        <v>166</v>
      </c>
      <c r="D74" s="265">
        <v>4</v>
      </c>
      <c r="E74" s="265">
        <v>4</v>
      </c>
      <c r="F74" s="223">
        <f t="shared" si="4"/>
        <v>16</v>
      </c>
      <c r="G74" s="222" t="s">
        <v>185</v>
      </c>
      <c r="H74" s="222" t="s">
        <v>212</v>
      </c>
      <c r="I74" s="222">
        <v>3</v>
      </c>
      <c r="J74" s="222">
        <v>3</v>
      </c>
      <c r="K74" s="223">
        <f t="shared" si="5"/>
        <v>9</v>
      </c>
      <c r="L74" s="266" t="s">
        <v>163</v>
      </c>
      <c r="M74" s="337"/>
    </row>
    <row r="75" spans="1:13" x14ac:dyDescent="0.25">
      <c r="A75" s="617"/>
      <c r="B75" s="497" t="s">
        <v>176</v>
      </c>
      <c r="C75" s="216" t="s">
        <v>31</v>
      </c>
      <c r="D75" s="216">
        <v>4</v>
      </c>
      <c r="E75" s="216">
        <v>4</v>
      </c>
      <c r="F75" s="210">
        <f t="shared" si="4"/>
        <v>16</v>
      </c>
      <c r="G75" s="208" t="s">
        <v>124</v>
      </c>
      <c r="H75" s="208" t="s">
        <v>212</v>
      </c>
      <c r="I75" s="208">
        <v>3</v>
      </c>
      <c r="J75" s="208">
        <v>3</v>
      </c>
      <c r="K75" s="210">
        <f t="shared" si="5"/>
        <v>9</v>
      </c>
      <c r="L75" s="225" t="s">
        <v>164</v>
      </c>
      <c r="M75" s="330"/>
    </row>
    <row r="76" spans="1:13" ht="15.75" thickBot="1" x14ac:dyDescent="0.3">
      <c r="A76" s="618"/>
      <c r="B76" s="512"/>
      <c r="C76" s="245" t="s">
        <v>36</v>
      </c>
      <c r="D76" s="245">
        <v>4</v>
      </c>
      <c r="E76" s="245">
        <v>4</v>
      </c>
      <c r="F76" s="217">
        <f t="shared" si="4"/>
        <v>16</v>
      </c>
      <c r="G76" s="213" t="s">
        <v>186</v>
      </c>
      <c r="H76" s="213" t="s">
        <v>719</v>
      </c>
      <c r="I76" s="213">
        <v>2</v>
      </c>
      <c r="J76" s="213">
        <v>2</v>
      </c>
      <c r="K76" s="217">
        <f t="shared" si="5"/>
        <v>4</v>
      </c>
      <c r="L76" s="239" t="s">
        <v>184</v>
      </c>
      <c r="M76" s="122"/>
    </row>
    <row r="77" spans="1:13" x14ac:dyDescent="0.25">
      <c r="A77" s="616" t="s">
        <v>189</v>
      </c>
      <c r="B77" s="497" t="s">
        <v>20</v>
      </c>
      <c r="C77" s="216" t="s">
        <v>191</v>
      </c>
      <c r="D77" s="216">
        <v>3</v>
      </c>
      <c r="E77" s="216">
        <v>5</v>
      </c>
      <c r="F77" s="210">
        <f t="shared" ref="F77:F91" si="6">D77*E77</f>
        <v>15</v>
      </c>
      <c r="G77" s="216" t="s">
        <v>197</v>
      </c>
      <c r="H77" s="216" t="s">
        <v>690</v>
      </c>
      <c r="I77" s="216">
        <v>2</v>
      </c>
      <c r="J77" s="216">
        <v>2</v>
      </c>
      <c r="K77" s="210">
        <f t="shared" ref="K77:K91" si="7">I77*J77</f>
        <v>4</v>
      </c>
      <c r="L77" s="225" t="s">
        <v>199</v>
      </c>
      <c r="M77" s="330"/>
    </row>
    <row r="78" spans="1:13" x14ac:dyDescent="0.25">
      <c r="A78" s="617"/>
      <c r="B78" s="498"/>
      <c r="C78" s="219" t="s">
        <v>192</v>
      </c>
      <c r="D78" s="219">
        <v>4</v>
      </c>
      <c r="E78" s="219">
        <v>4</v>
      </c>
      <c r="F78" s="215">
        <f t="shared" si="6"/>
        <v>16</v>
      </c>
      <c r="G78" s="219" t="s">
        <v>125</v>
      </c>
      <c r="H78" s="219" t="s">
        <v>688</v>
      </c>
      <c r="I78" s="219">
        <v>2</v>
      </c>
      <c r="J78" s="219">
        <v>2</v>
      </c>
      <c r="K78" s="215">
        <f t="shared" si="7"/>
        <v>4</v>
      </c>
      <c r="L78" s="227"/>
      <c r="M78" s="116"/>
    </row>
    <row r="79" spans="1:13" ht="15.75" thickBot="1" x14ac:dyDescent="0.3">
      <c r="A79" s="617"/>
      <c r="B79" s="512"/>
      <c r="C79" s="245" t="s">
        <v>194</v>
      </c>
      <c r="D79" s="245">
        <v>5</v>
      </c>
      <c r="E79" s="245">
        <v>4</v>
      </c>
      <c r="F79" s="217">
        <f t="shared" si="6"/>
        <v>20</v>
      </c>
      <c r="G79" s="245" t="s">
        <v>126</v>
      </c>
      <c r="H79" s="245" t="s">
        <v>688</v>
      </c>
      <c r="I79" s="245">
        <v>2</v>
      </c>
      <c r="J79" s="245">
        <v>2</v>
      </c>
      <c r="K79" s="217">
        <f t="shared" si="7"/>
        <v>4</v>
      </c>
      <c r="L79" s="239"/>
      <c r="M79" s="122"/>
    </row>
    <row r="80" spans="1:13" x14ac:dyDescent="0.25">
      <c r="A80" s="617"/>
      <c r="B80" s="497" t="s">
        <v>190</v>
      </c>
      <c r="C80" s="216" t="s">
        <v>193</v>
      </c>
      <c r="D80" s="216">
        <v>4</v>
      </c>
      <c r="E80" s="216">
        <v>3</v>
      </c>
      <c r="F80" s="210">
        <f t="shared" si="6"/>
        <v>12</v>
      </c>
      <c r="G80" s="216" t="s">
        <v>197</v>
      </c>
      <c r="H80" s="216" t="s">
        <v>212</v>
      </c>
      <c r="I80" s="216">
        <v>2</v>
      </c>
      <c r="J80" s="216">
        <v>2</v>
      </c>
      <c r="K80" s="210">
        <f t="shared" si="7"/>
        <v>4</v>
      </c>
      <c r="L80" s="225"/>
      <c r="M80" s="330"/>
    </row>
    <row r="81" spans="1:13" x14ac:dyDescent="0.25">
      <c r="A81" s="617"/>
      <c r="B81" s="498"/>
      <c r="C81" s="219" t="s">
        <v>194</v>
      </c>
      <c r="D81" s="219">
        <v>5</v>
      </c>
      <c r="E81" s="219">
        <v>4</v>
      </c>
      <c r="F81" s="215">
        <f t="shared" si="6"/>
        <v>20</v>
      </c>
      <c r="G81" s="219" t="s">
        <v>125</v>
      </c>
      <c r="H81" s="219" t="s">
        <v>688</v>
      </c>
      <c r="I81" s="219">
        <v>2</v>
      </c>
      <c r="J81" s="219">
        <v>2</v>
      </c>
      <c r="K81" s="215">
        <f t="shared" si="7"/>
        <v>4</v>
      </c>
      <c r="L81" s="227"/>
      <c r="M81" s="116"/>
    </row>
    <row r="82" spans="1:13" x14ac:dyDescent="0.25">
      <c r="A82" s="617"/>
      <c r="B82" s="512"/>
      <c r="C82" s="245" t="s">
        <v>720</v>
      </c>
      <c r="D82" s="245">
        <v>5</v>
      </c>
      <c r="E82" s="245">
        <v>4</v>
      </c>
      <c r="F82" s="215">
        <f t="shared" si="6"/>
        <v>20</v>
      </c>
      <c r="G82" s="245" t="s">
        <v>126</v>
      </c>
      <c r="H82" s="245" t="s">
        <v>688</v>
      </c>
      <c r="I82" s="245">
        <v>3</v>
      </c>
      <c r="J82" s="245">
        <v>3</v>
      </c>
      <c r="K82" s="215">
        <f t="shared" si="7"/>
        <v>9</v>
      </c>
      <c r="L82" s="239"/>
      <c r="M82" s="122"/>
    </row>
    <row r="83" spans="1:13" ht="15.75" thickBot="1" x14ac:dyDescent="0.3">
      <c r="A83" s="617"/>
      <c r="B83" s="512"/>
      <c r="C83" s="245" t="s">
        <v>191</v>
      </c>
      <c r="D83" s="245">
        <v>3</v>
      </c>
      <c r="E83" s="245">
        <v>5</v>
      </c>
      <c r="F83" s="217">
        <f t="shared" si="6"/>
        <v>15</v>
      </c>
      <c r="G83" s="245"/>
      <c r="H83" s="245"/>
      <c r="I83" s="245">
        <v>2</v>
      </c>
      <c r="J83" s="245">
        <v>2</v>
      </c>
      <c r="K83" s="217">
        <f t="shared" si="7"/>
        <v>4</v>
      </c>
      <c r="L83" s="239"/>
      <c r="M83" s="122"/>
    </row>
    <row r="84" spans="1:13" x14ac:dyDescent="0.25">
      <c r="A84" s="634" t="s">
        <v>200</v>
      </c>
      <c r="B84" s="497" t="s">
        <v>201</v>
      </c>
      <c r="C84" s="216" t="s">
        <v>202</v>
      </c>
      <c r="D84" s="216">
        <v>3</v>
      </c>
      <c r="E84" s="216">
        <v>4</v>
      </c>
      <c r="F84" s="210">
        <f t="shared" si="6"/>
        <v>12</v>
      </c>
      <c r="G84" s="536" t="s">
        <v>204</v>
      </c>
      <c r="H84" s="667" t="s">
        <v>212</v>
      </c>
      <c r="I84" s="216">
        <v>2</v>
      </c>
      <c r="J84" s="216">
        <v>2</v>
      </c>
      <c r="K84" s="210">
        <f t="shared" si="7"/>
        <v>4</v>
      </c>
      <c r="L84" s="216"/>
      <c r="M84" s="330"/>
    </row>
    <row r="85" spans="1:13" ht="15.75" thickBot="1" x14ac:dyDescent="0.3">
      <c r="A85" s="635"/>
      <c r="B85" s="512"/>
      <c r="C85" s="245" t="s">
        <v>203</v>
      </c>
      <c r="D85" s="245">
        <v>3</v>
      </c>
      <c r="E85" s="245">
        <v>4</v>
      </c>
      <c r="F85" s="217">
        <f t="shared" si="6"/>
        <v>12</v>
      </c>
      <c r="G85" s="578"/>
      <c r="H85" s="668"/>
      <c r="I85" s="245">
        <v>2</v>
      </c>
      <c r="J85" s="245">
        <v>2</v>
      </c>
      <c r="K85" s="217">
        <f t="shared" si="7"/>
        <v>4</v>
      </c>
      <c r="L85" s="245"/>
      <c r="M85" s="122"/>
    </row>
    <row r="86" spans="1:13" x14ac:dyDescent="0.25">
      <c r="A86" s="635"/>
      <c r="B86" s="497" t="s">
        <v>20</v>
      </c>
      <c r="C86" s="216" t="s">
        <v>191</v>
      </c>
      <c r="D86" s="216">
        <v>3</v>
      </c>
      <c r="E86" s="216">
        <v>5</v>
      </c>
      <c r="F86" s="210">
        <f t="shared" si="6"/>
        <v>15</v>
      </c>
      <c r="G86" s="216" t="s">
        <v>197</v>
      </c>
      <c r="H86" s="216" t="s">
        <v>212</v>
      </c>
      <c r="I86" s="216">
        <v>2</v>
      </c>
      <c r="J86" s="216">
        <v>2</v>
      </c>
      <c r="K86" s="210">
        <f t="shared" si="7"/>
        <v>4</v>
      </c>
      <c r="L86" s="225"/>
      <c r="M86" s="330"/>
    </row>
    <row r="87" spans="1:13" x14ac:dyDescent="0.25">
      <c r="A87" s="635"/>
      <c r="B87" s="498"/>
      <c r="C87" s="219" t="s">
        <v>192</v>
      </c>
      <c r="D87" s="219">
        <v>4</v>
      </c>
      <c r="E87" s="219">
        <v>4</v>
      </c>
      <c r="F87" s="215">
        <f t="shared" si="6"/>
        <v>16</v>
      </c>
      <c r="G87" s="219" t="s">
        <v>125</v>
      </c>
      <c r="H87" s="219" t="s">
        <v>688</v>
      </c>
      <c r="I87" s="219">
        <v>2</v>
      </c>
      <c r="J87" s="219">
        <v>2</v>
      </c>
      <c r="K87" s="215">
        <f t="shared" si="7"/>
        <v>4</v>
      </c>
      <c r="L87" s="227"/>
      <c r="M87" s="116"/>
    </row>
    <row r="88" spans="1:13" ht="15.75" thickBot="1" x14ac:dyDescent="0.3">
      <c r="A88" s="635"/>
      <c r="B88" s="512"/>
      <c r="C88" s="245" t="s">
        <v>194</v>
      </c>
      <c r="D88" s="245">
        <v>5</v>
      </c>
      <c r="E88" s="245">
        <v>4</v>
      </c>
      <c r="F88" s="217">
        <f t="shared" si="6"/>
        <v>20</v>
      </c>
      <c r="G88" s="245" t="s">
        <v>126</v>
      </c>
      <c r="H88" s="245" t="s">
        <v>688</v>
      </c>
      <c r="I88" s="245">
        <v>2</v>
      </c>
      <c r="J88" s="245">
        <v>2</v>
      </c>
      <c r="K88" s="217">
        <f t="shared" si="7"/>
        <v>4</v>
      </c>
      <c r="L88" s="239"/>
      <c r="M88" s="122"/>
    </row>
    <row r="89" spans="1:13" x14ac:dyDescent="0.25">
      <c r="A89" s="635"/>
      <c r="B89" s="497" t="s">
        <v>190</v>
      </c>
      <c r="C89" s="216" t="s">
        <v>193</v>
      </c>
      <c r="D89" s="216">
        <v>4</v>
      </c>
      <c r="E89" s="216">
        <v>3</v>
      </c>
      <c r="F89" s="210">
        <f t="shared" si="6"/>
        <v>12</v>
      </c>
      <c r="G89" s="216" t="s">
        <v>197</v>
      </c>
      <c r="H89" s="216" t="s">
        <v>212</v>
      </c>
      <c r="I89" s="216">
        <v>2</v>
      </c>
      <c r="J89" s="216">
        <v>2</v>
      </c>
      <c r="K89" s="210">
        <f t="shared" si="7"/>
        <v>4</v>
      </c>
      <c r="L89" s="225"/>
      <c r="M89" s="330"/>
    </row>
    <row r="90" spans="1:13" x14ac:dyDescent="0.25">
      <c r="A90" s="635"/>
      <c r="B90" s="498"/>
      <c r="C90" s="219" t="s">
        <v>194</v>
      </c>
      <c r="D90" s="219">
        <v>5</v>
      </c>
      <c r="E90" s="219">
        <v>4</v>
      </c>
      <c r="F90" s="215">
        <f t="shared" si="6"/>
        <v>20</v>
      </c>
      <c r="G90" s="219" t="s">
        <v>125</v>
      </c>
      <c r="H90" s="219" t="s">
        <v>688</v>
      </c>
      <c r="I90" s="219">
        <v>2</v>
      </c>
      <c r="J90" s="219">
        <v>2</v>
      </c>
      <c r="K90" s="215">
        <f t="shared" si="7"/>
        <v>4</v>
      </c>
      <c r="L90" s="227"/>
      <c r="M90" s="116"/>
    </row>
    <row r="91" spans="1:13" ht="15.75" thickBot="1" x14ac:dyDescent="0.3">
      <c r="A91" s="635"/>
      <c r="B91" s="512"/>
      <c r="C91" s="245" t="s">
        <v>191</v>
      </c>
      <c r="D91" s="245">
        <v>3</v>
      </c>
      <c r="E91" s="245">
        <v>5</v>
      </c>
      <c r="F91" s="217">
        <f t="shared" si="6"/>
        <v>15</v>
      </c>
      <c r="G91" s="245" t="s">
        <v>126</v>
      </c>
      <c r="H91" s="245" t="s">
        <v>688</v>
      </c>
      <c r="I91" s="245">
        <v>2</v>
      </c>
      <c r="J91" s="245">
        <v>2</v>
      </c>
      <c r="K91" s="217">
        <f t="shared" si="7"/>
        <v>4</v>
      </c>
      <c r="L91" s="239"/>
      <c r="M91" s="122"/>
    </row>
    <row r="92" spans="1:13" x14ac:dyDescent="0.25">
      <c r="A92" s="616" t="s">
        <v>8</v>
      </c>
      <c r="B92" s="497" t="s">
        <v>20</v>
      </c>
      <c r="C92" s="216" t="s">
        <v>191</v>
      </c>
      <c r="D92" s="536">
        <v>3</v>
      </c>
      <c r="E92" s="536">
        <v>5</v>
      </c>
      <c r="F92" s="491">
        <f t="shared" ref="F92:F99" si="8">D92*E92</f>
        <v>15</v>
      </c>
      <c r="G92" s="216" t="s">
        <v>197</v>
      </c>
      <c r="H92" s="216" t="s">
        <v>212</v>
      </c>
      <c r="I92" s="536">
        <v>2</v>
      </c>
      <c r="J92" s="601">
        <v>2</v>
      </c>
      <c r="K92" s="491">
        <f t="shared" ref="K92:K99" si="9">I92*J92</f>
        <v>4</v>
      </c>
      <c r="L92" s="225" t="s">
        <v>207</v>
      </c>
      <c r="M92" s="330"/>
    </row>
    <row r="93" spans="1:13" x14ac:dyDescent="0.25">
      <c r="A93" s="617"/>
      <c r="B93" s="498"/>
      <c r="C93" s="219" t="s">
        <v>192</v>
      </c>
      <c r="D93" s="556"/>
      <c r="E93" s="556"/>
      <c r="F93" s="492"/>
      <c r="G93" s="219" t="s">
        <v>206</v>
      </c>
      <c r="H93" s="219" t="s">
        <v>212</v>
      </c>
      <c r="I93" s="556"/>
      <c r="J93" s="602"/>
      <c r="K93" s="492"/>
      <c r="L93" s="227" t="s">
        <v>208</v>
      </c>
      <c r="M93" s="116"/>
    </row>
    <row r="94" spans="1:13" x14ac:dyDescent="0.25">
      <c r="A94" s="617"/>
      <c r="B94" s="498"/>
      <c r="C94" s="219" t="s">
        <v>194</v>
      </c>
      <c r="D94" s="556"/>
      <c r="E94" s="556"/>
      <c r="F94" s="492"/>
      <c r="G94" s="219" t="s">
        <v>125</v>
      </c>
      <c r="H94" s="219" t="s">
        <v>688</v>
      </c>
      <c r="I94" s="556"/>
      <c r="J94" s="602"/>
      <c r="K94" s="492"/>
      <c r="L94" s="227"/>
      <c r="M94" s="116"/>
    </row>
    <row r="95" spans="1:13" ht="15.75" thickBot="1" x14ac:dyDescent="0.3">
      <c r="A95" s="617"/>
      <c r="B95" s="512"/>
      <c r="C95" s="245" t="s">
        <v>205</v>
      </c>
      <c r="D95" s="245">
        <v>4</v>
      </c>
      <c r="E95" s="245">
        <v>4</v>
      </c>
      <c r="F95" s="217">
        <f t="shared" si="8"/>
        <v>16</v>
      </c>
      <c r="G95" s="245" t="s">
        <v>126</v>
      </c>
      <c r="H95" s="245" t="s">
        <v>688</v>
      </c>
      <c r="I95" s="245">
        <v>2</v>
      </c>
      <c r="J95" s="245">
        <v>2</v>
      </c>
      <c r="K95" s="217">
        <f t="shared" si="9"/>
        <v>4</v>
      </c>
      <c r="L95" s="239"/>
      <c r="M95" s="122"/>
    </row>
    <row r="96" spans="1:13" x14ac:dyDescent="0.25">
      <c r="A96" s="617"/>
      <c r="B96" s="497" t="s">
        <v>190</v>
      </c>
      <c r="C96" s="216" t="s">
        <v>193</v>
      </c>
      <c r="D96" s="536">
        <v>4</v>
      </c>
      <c r="E96" s="536">
        <v>3</v>
      </c>
      <c r="F96" s="508">
        <f t="shared" si="8"/>
        <v>12</v>
      </c>
      <c r="G96" s="216" t="s">
        <v>211</v>
      </c>
      <c r="H96" s="216" t="s">
        <v>688</v>
      </c>
      <c r="I96" s="536">
        <v>2</v>
      </c>
      <c r="J96" s="536">
        <v>3</v>
      </c>
      <c r="K96" s="508">
        <f t="shared" si="9"/>
        <v>6</v>
      </c>
      <c r="L96" s="225"/>
      <c r="M96" s="330"/>
    </row>
    <row r="97" spans="1:13" x14ac:dyDescent="0.25">
      <c r="A97" s="617"/>
      <c r="B97" s="498"/>
      <c r="C97" s="219" t="s">
        <v>194</v>
      </c>
      <c r="D97" s="556"/>
      <c r="E97" s="556"/>
      <c r="F97" s="501"/>
      <c r="G97" s="219" t="s">
        <v>213</v>
      </c>
      <c r="H97" s="219" t="s">
        <v>212</v>
      </c>
      <c r="I97" s="556"/>
      <c r="J97" s="556"/>
      <c r="K97" s="501"/>
      <c r="L97" s="227"/>
      <c r="M97" s="116"/>
    </row>
    <row r="98" spans="1:13" ht="15.75" thickBot="1" x14ac:dyDescent="0.3">
      <c r="A98" s="617"/>
      <c r="B98" s="512"/>
      <c r="C98" s="245" t="s">
        <v>191</v>
      </c>
      <c r="D98" s="578"/>
      <c r="E98" s="578"/>
      <c r="F98" s="501"/>
      <c r="G98" s="245" t="s">
        <v>212</v>
      </c>
      <c r="H98" s="245" t="s">
        <v>212</v>
      </c>
      <c r="I98" s="578"/>
      <c r="J98" s="578"/>
      <c r="K98" s="501"/>
      <c r="L98" s="239"/>
      <c r="M98" s="122"/>
    </row>
    <row r="99" spans="1:13" x14ac:dyDescent="0.25">
      <c r="A99" s="617"/>
      <c r="B99" s="497" t="s">
        <v>209</v>
      </c>
      <c r="C99" s="216" t="s">
        <v>205</v>
      </c>
      <c r="D99" s="536">
        <v>4</v>
      </c>
      <c r="E99" s="536">
        <v>4</v>
      </c>
      <c r="F99" s="491">
        <f t="shared" si="8"/>
        <v>16</v>
      </c>
      <c r="G99" s="299" t="s">
        <v>214</v>
      </c>
      <c r="H99" s="299" t="s">
        <v>212</v>
      </c>
      <c r="I99" s="536">
        <v>2</v>
      </c>
      <c r="J99" s="536">
        <v>3</v>
      </c>
      <c r="K99" s="508">
        <f t="shared" si="9"/>
        <v>6</v>
      </c>
      <c r="L99" s="225"/>
      <c r="M99" s="330"/>
    </row>
    <row r="100" spans="1:13" x14ac:dyDescent="0.25">
      <c r="A100" s="617"/>
      <c r="B100" s="498"/>
      <c r="C100" s="219" t="s">
        <v>196</v>
      </c>
      <c r="D100" s="556"/>
      <c r="E100" s="556"/>
      <c r="F100" s="492"/>
      <c r="G100" s="77" t="s">
        <v>126</v>
      </c>
      <c r="H100" s="77" t="s">
        <v>688</v>
      </c>
      <c r="I100" s="556"/>
      <c r="J100" s="556"/>
      <c r="K100" s="501"/>
      <c r="L100" s="227"/>
      <c r="M100" s="116"/>
    </row>
    <row r="101" spans="1:13" ht="15.75" thickBot="1" x14ac:dyDescent="0.3">
      <c r="A101" s="633"/>
      <c r="B101" s="512"/>
      <c r="C101" s="245" t="s">
        <v>198</v>
      </c>
      <c r="D101" s="578"/>
      <c r="E101" s="578"/>
      <c r="F101" s="579"/>
      <c r="G101" s="300" t="s">
        <v>721</v>
      </c>
      <c r="H101" s="300" t="s">
        <v>103</v>
      </c>
      <c r="I101" s="578"/>
      <c r="J101" s="578"/>
      <c r="K101" s="501"/>
      <c r="L101" s="241"/>
      <c r="M101" s="122"/>
    </row>
    <row r="102" spans="1:13" x14ac:dyDescent="0.25">
      <c r="A102" s="636" t="s">
        <v>722</v>
      </c>
      <c r="B102" s="639" t="s">
        <v>201</v>
      </c>
      <c r="C102" s="257" t="s">
        <v>215</v>
      </c>
      <c r="D102" s="641">
        <v>3</v>
      </c>
      <c r="E102" s="641">
        <v>5</v>
      </c>
      <c r="F102" s="491">
        <f>D102*E102</f>
        <v>15</v>
      </c>
      <c r="G102" s="643" t="s">
        <v>223</v>
      </c>
      <c r="H102" s="660" t="s">
        <v>212</v>
      </c>
      <c r="I102" s="643">
        <v>1</v>
      </c>
      <c r="J102" s="643">
        <v>3</v>
      </c>
      <c r="K102" s="491">
        <f>I102*J102</f>
        <v>3</v>
      </c>
      <c r="L102" s="242" t="s">
        <v>224</v>
      </c>
      <c r="M102" s="330"/>
    </row>
    <row r="103" spans="1:13" ht="15.75" thickBot="1" x14ac:dyDescent="0.3">
      <c r="A103" s="637"/>
      <c r="B103" s="640"/>
      <c r="C103" s="253" t="s">
        <v>219</v>
      </c>
      <c r="D103" s="642"/>
      <c r="E103" s="642"/>
      <c r="F103" s="579"/>
      <c r="G103" s="644"/>
      <c r="H103" s="662"/>
      <c r="I103" s="644"/>
      <c r="J103" s="644"/>
      <c r="K103" s="579"/>
      <c r="L103" s="252" t="s">
        <v>227</v>
      </c>
      <c r="M103" s="122"/>
    </row>
    <row r="104" spans="1:13" ht="15.75" thickBot="1" x14ac:dyDescent="0.3">
      <c r="A104" s="637"/>
      <c r="B104" s="339" t="s">
        <v>80</v>
      </c>
      <c r="C104" s="340" t="s">
        <v>216</v>
      </c>
      <c r="D104" s="340">
        <v>3</v>
      </c>
      <c r="E104" s="340">
        <v>4</v>
      </c>
      <c r="F104" s="223">
        <f t="shared" ref="F104:F107" si="10">D104*E104</f>
        <v>12</v>
      </c>
      <c r="G104" s="341" t="s">
        <v>126</v>
      </c>
      <c r="H104" s="341" t="s">
        <v>688</v>
      </c>
      <c r="I104" s="341">
        <v>2</v>
      </c>
      <c r="J104" s="341">
        <v>2</v>
      </c>
      <c r="K104" s="223">
        <f>I104*J104</f>
        <v>4</v>
      </c>
      <c r="L104" s="342" t="s">
        <v>228</v>
      </c>
      <c r="M104" s="337"/>
    </row>
    <row r="105" spans="1:13" ht="15.75" thickBot="1" x14ac:dyDescent="0.3">
      <c r="A105" s="637"/>
      <c r="B105" s="339" t="s">
        <v>210</v>
      </c>
      <c r="C105" s="340" t="s">
        <v>217</v>
      </c>
      <c r="D105" s="340">
        <v>4</v>
      </c>
      <c r="E105" s="340">
        <v>3</v>
      </c>
      <c r="F105" s="223">
        <f t="shared" si="10"/>
        <v>12</v>
      </c>
      <c r="G105" s="341" t="s">
        <v>225</v>
      </c>
      <c r="H105" s="341" t="s">
        <v>686</v>
      </c>
      <c r="I105" s="341">
        <v>2</v>
      </c>
      <c r="J105" s="341">
        <v>2</v>
      </c>
      <c r="K105" s="223">
        <f t="shared" ref="K105:K107" si="11">I105*J105</f>
        <v>4</v>
      </c>
      <c r="L105" s="342"/>
      <c r="M105" s="337"/>
    </row>
    <row r="106" spans="1:13" ht="15.75" thickBot="1" x14ac:dyDescent="0.3">
      <c r="A106" s="637"/>
      <c r="B106" s="339" t="s">
        <v>190</v>
      </c>
      <c r="C106" s="340" t="s">
        <v>218</v>
      </c>
      <c r="D106" s="340">
        <v>3</v>
      </c>
      <c r="E106" s="340">
        <v>4</v>
      </c>
      <c r="F106" s="223">
        <f t="shared" si="10"/>
        <v>12</v>
      </c>
      <c r="G106" s="341" t="s">
        <v>213</v>
      </c>
      <c r="H106" s="341" t="s">
        <v>212</v>
      </c>
      <c r="I106" s="341">
        <v>2</v>
      </c>
      <c r="J106" s="341">
        <v>2</v>
      </c>
      <c r="K106" s="223">
        <f t="shared" si="11"/>
        <v>4</v>
      </c>
      <c r="L106" s="342"/>
      <c r="M106" s="337"/>
    </row>
    <row r="107" spans="1:13" x14ac:dyDescent="0.25">
      <c r="A107" s="637"/>
      <c r="B107" s="645" t="s">
        <v>220</v>
      </c>
      <c r="C107" s="257" t="s">
        <v>221</v>
      </c>
      <c r="D107" s="647">
        <v>3</v>
      </c>
      <c r="E107" s="647">
        <v>5</v>
      </c>
      <c r="F107" s="508">
        <f t="shared" si="10"/>
        <v>15</v>
      </c>
      <c r="G107" s="643" t="s">
        <v>226</v>
      </c>
      <c r="H107" s="660" t="s">
        <v>686</v>
      </c>
      <c r="I107" s="643">
        <v>2</v>
      </c>
      <c r="J107" s="643">
        <v>2</v>
      </c>
      <c r="K107" s="508">
        <f t="shared" si="11"/>
        <v>4</v>
      </c>
      <c r="L107" s="242"/>
      <c r="M107" s="330"/>
    </row>
    <row r="108" spans="1:13" ht="15.75" thickBot="1" x14ac:dyDescent="0.3">
      <c r="A108" s="638"/>
      <c r="B108" s="646"/>
      <c r="C108" s="253" t="s">
        <v>222</v>
      </c>
      <c r="D108" s="648"/>
      <c r="E108" s="648"/>
      <c r="F108" s="501"/>
      <c r="G108" s="644"/>
      <c r="H108" s="661"/>
      <c r="I108" s="644"/>
      <c r="J108" s="644"/>
      <c r="K108" s="501"/>
      <c r="L108" s="252"/>
      <c r="M108" s="122"/>
    </row>
    <row r="109" spans="1:13" ht="30" x14ac:dyDescent="0.25">
      <c r="A109" s="636" t="s">
        <v>12</v>
      </c>
      <c r="B109" s="639" t="s">
        <v>13</v>
      </c>
      <c r="C109" s="242" t="s">
        <v>15</v>
      </c>
      <c r="D109" s="641">
        <v>3</v>
      </c>
      <c r="E109" s="641">
        <v>4</v>
      </c>
      <c r="F109" s="491">
        <f>D109*E109</f>
        <v>12</v>
      </c>
      <c r="G109" s="254" t="s">
        <v>232</v>
      </c>
      <c r="H109" s="254" t="s">
        <v>212</v>
      </c>
      <c r="I109" s="650">
        <v>2</v>
      </c>
      <c r="J109" s="650">
        <v>2</v>
      </c>
      <c r="K109" s="491">
        <f>I109*J109</f>
        <v>4</v>
      </c>
      <c r="L109" s="242" t="s">
        <v>236</v>
      </c>
      <c r="M109" s="330"/>
    </row>
    <row r="110" spans="1:13" ht="15.75" thickBot="1" x14ac:dyDescent="0.3">
      <c r="A110" s="637"/>
      <c r="B110" s="640"/>
      <c r="C110" s="252" t="s">
        <v>231</v>
      </c>
      <c r="D110" s="642"/>
      <c r="E110" s="642"/>
      <c r="F110" s="579"/>
      <c r="G110" s="256" t="s">
        <v>233</v>
      </c>
      <c r="H110" s="256" t="s">
        <v>686</v>
      </c>
      <c r="I110" s="651"/>
      <c r="J110" s="651"/>
      <c r="K110" s="579"/>
      <c r="L110" s="252" t="s">
        <v>237</v>
      </c>
      <c r="M110" s="122"/>
    </row>
    <row r="111" spans="1:13" x14ac:dyDescent="0.25">
      <c r="A111" s="637"/>
      <c r="B111" s="639" t="s">
        <v>229</v>
      </c>
      <c r="C111" s="242" t="s">
        <v>14</v>
      </c>
      <c r="D111" s="641">
        <v>3</v>
      </c>
      <c r="E111" s="641">
        <v>4</v>
      </c>
      <c r="F111" s="491">
        <f>D111*E111</f>
        <v>12</v>
      </c>
      <c r="G111" s="254" t="s">
        <v>235</v>
      </c>
      <c r="H111" s="254" t="s">
        <v>103</v>
      </c>
      <c r="I111" s="650">
        <v>2</v>
      </c>
      <c r="J111" s="650">
        <v>2</v>
      </c>
      <c r="K111" s="491">
        <f>I111*J111</f>
        <v>4</v>
      </c>
      <c r="L111" s="242"/>
      <c r="M111" s="330"/>
    </row>
    <row r="112" spans="1:13" ht="30" x14ac:dyDescent="0.25">
      <c r="A112" s="637"/>
      <c r="B112" s="652"/>
      <c r="C112" s="243" t="s">
        <v>231</v>
      </c>
      <c r="D112" s="653"/>
      <c r="E112" s="653"/>
      <c r="F112" s="492"/>
      <c r="G112" s="255" t="s">
        <v>232</v>
      </c>
      <c r="H112" s="255" t="s">
        <v>212</v>
      </c>
      <c r="I112" s="654"/>
      <c r="J112" s="654"/>
      <c r="K112" s="492"/>
      <c r="L112" s="243"/>
      <c r="M112" s="116"/>
    </row>
    <row r="113" spans="1:13" ht="15.75" thickBot="1" x14ac:dyDescent="0.3">
      <c r="A113" s="637"/>
      <c r="B113" s="640"/>
      <c r="C113" s="252" t="s">
        <v>15</v>
      </c>
      <c r="D113" s="642"/>
      <c r="E113" s="642"/>
      <c r="F113" s="579"/>
      <c r="G113" s="256" t="s">
        <v>234</v>
      </c>
      <c r="H113" s="256" t="s">
        <v>103</v>
      </c>
      <c r="I113" s="651"/>
      <c r="J113" s="651"/>
      <c r="K113" s="579"/>
      <c r="L113" s="252"/>
      <c r="M113" s="122"/>
    </row>
    <row r="114" spans="1:13" x14ac:dyDescent="0.25">
      <c r="A114" s="637"/>
      <c r="B114" s="639" t="s">
        <v>230</v>
      </c>
      <c r="C114" s="242" t="s">
        <v>14</v>
      </c>
      <c r="D114" s="641">
        <v>3</v>
      </c>
      <c r="E114" s="641">
        <v>4</v>
      </c>
      <c r="F114" s="491">
        <f>D114*E114</f>
        <v>12</v>
      </c>
      <c r="G114" s="254" t="s">
        <v>126</v>
      </c>
      <c r="H114" s="254" t="s">
        <v>688</v>
      </c>
      <c r="I114" s="650">
        <v>2</v>
      </c>
      <c r="J114" s="650">
        <v>2</v>
      </c>
      <c r="K114" s="491">
        <f>I114*J114</f>
        <v>4</v>
      </c>
      <c r="L114" s="242"/>
      <c r="M114" s="330"/>
    </row>
    <row r="115" spans="1:13" ht="30" x14ac:dyDescent="0.25">
      <c r="A115" s="637"/>
      <c r="B115" s="652"/>
      <c r="C115" s="243" t="s">
        <v>231</v>
      </c>
      <c r="D115" s="653"/>
      <c r="E115" s="653"/>
      <c r="F115" s="492"/>
      <c r="G115" s="255" t="s">
        <v>232</v>
      </c>
      <c r="H115" s="255" t="s">
        <v>212</v>
      </c>
      <c r="I115" s="654"/>
      <c r="J115" s="654"/>
      <c r="K115" s="492"/>
      <c r="L115" s="243"/>
      <c r="M115" s="116"/>
    </row>
    <row r="116" spans="1:13" ht="15.75" thickBot="1" x14ac:dyDescent="0.3">
      <c r="A116" s="649"/>
      <c r="B116" s="640"/>
      <c r="C116" s="252" t="s">
        <v>15</v>
      </c>
      <c r="D116" s="642"/>
      <c r="E116" s="642"/>
      <c r="F116" s="579"/>
      <c r="G116" s="256" t="s">
        <v>234</v>
      </c>
      <c r="H116" s="256" t="s">
        <v>103</v>
      </c>
      <c r="I116" s="651"/>
      <c r="J116" s="651"/>
      <c r="K116" s="579"/>
      <c r="L116" s="252"/>
      <c r="M116" s="122"/>
    </row>
    <row r="117" spans="1:13" x14ac:dyDescent="0.25">
      <c r="A117" s="636" t="s">
        <v>28</v>
      </c>
      <c r="B117" s="645" t="s">
        <v>239</v>
      </c>
      <c r="C117" s="257" t="s">
        <v>30</v>
      </c>
      <c r="D117" s="647">
        <v>4</v>
      </c>
      <c r="E117" s="647">
        <v>4</v>
      </c>
      <c r="F117" s="491">
        <f t="shared" ref="F117:F138" si="12">D117*E117</f>
        <v>16</v>
      </c>
      <c r="G117" s="246" t="s">
        <v>250</v>
      </c>
      <c r="H117" s="246" t="s">
        <v>686</v>
      </c>
      <c r="I117" s="643">
        <v>2</v>
      </c>
      <c r="J117" s="643">
        <v>2</v>
      </c>
      <c r="K117" s="491">
        <f t="shared" ref="K117:K138" si="13">I117*J117</f>
        <v>4</v>
      </c>
      <c r="L117" s="242" t="s">
        <v>260</v>
      </c>
      <c r="M117" s="330"/>
    </row>
    <row r="118" spans="1:13" x14ac:dyDescent="0.25">
      <c r="A118" s="637"/>
      <c r="B118" s="655"/>
      <c r="C118" s="250" t="s">
        <v>248</v>
      </c>
      <c r="D118" s="656"/>
      <c r="E118" s="656"/>
      <c r="F118" s="492"/>
      <c r="G118" s="250" t="s">
        <v>252</v>
      </c>
      <c r="H118" s="250" t="s">
        <v>686</v>
      </c>
      <c r="I118" s="657"/>
      <c r="J118" s="657"/>
      <c r="K118" s="492"/>
      <c r="L118" s="243" t="s">
        <v>261</v>
      </c>
      <c r="M118" s="116"/>
    </row>
    <row r="119" spans="1:13" ht="15.75" thickBot="1" x14ac:dyDescent="0.3">
      <c r="A119" s="637"/>
      <c r="B119" s="646"/>
      <c r="C119" s="253" t="s">
        <v>249</v>
      </c>
      <c r="D119" s="648"/>
      <c r="E119" s="648"/>
      <c r="F119" s="579"/>
      <c r="G119" s="249" t="s">
        <v>251</v>
      </c>
      <c r="H119" s="249" t="s">
        <v>212</v>
      </c>
      <c r="I119" s="644"/>
      <c r="J119" s="644"/>
      <c r="K119" s="579"/>
      <c r="L119" s="252" t="s">
        <v>262</v>
      </c>
      <c r="M119" s="122"/>
    </row>
    <row r="120" spans="1:13" x14ac:dyDescent="0.25">
      <c r="A120" s="637"/>
      <c r="B120" s="645" t="s">
        <v>240</v>
      </c>
      <c r="C120" s="257" t="s">
        <v>30</v>
      </c>
      <c r="D120" s="647">
        <v>4</v>
      </c>
      <c r="E120" s="647">
        <v>3</v>
      </c>
      <c r="F120" s="491">
        <f t="shared" ref="F120" si="14">D120*E120</f>
        <v>12</v>
      </c>
      <c r="G120" s="246" t="s">
        <v>250</v>
      </c>
      <c r="H120" s="246" t="s">
        <v>686</v>
      </c>
      <c r="I120" s="643">
        <v>2</v>
      </c>
      <c r="J120" s="643">
        <v>2</v>
      </c>
      <c r="K120" s="491">
        <f t="shared" ref="K120" si="15">I120*J120</f>
        <v>4</v>
      </c>
      <c r="L120" s="242"/>
      <c r="M120" s="330"/>
    </row>
    <row r="121" spans="1:13" x14ac:dyDescent="0.25">
      <c r="A121" s="637"/>
      <c r="B121" s="655"/>
      <c r="C121" s="250" t="s">
        <v>248</v>
      </c>
      <c r="D121" s="656"/>
      <c r="E121" s="656"/>
      <c r="F121" s="492"/>
      <c r="G121" s="250" t="s">
        <v>252</v>
      </c>
      <c r="H121" s="250" t="s">
        <v>686</v>
      </c>
      <c r="I121" s="657"/>
      <c r="J121" s="657"/>
      <c r="K121" s="492"/>
      <c r="L121" s="243"/>
      <c r="M121" s="116"/>
    </row>
    <row r="122" spans="1:13" ht="15.75" thickBot="1" x14ac:dyDescent="0.3">
      <c r="A122" s="637"/>
      <c r="B122" s="646"/>
      <c r="C122" s="253" t="s">
        <v>249</v>
      </c>
      <c r="D122" s="648"/>
      <c r="E122" s="648"/>
      <c r="F122" s="579"/>
      <c r="G122" s="249" t="s">
        <v>251</v>
      </c>
      <c r="H122" s="249" t="s">
        <v>212</v>
      </c>
      <c r="I122" s="644"/>
      <c r="J122" s="644"/>
      <c r="K122" s="579"/>
      <c r="L122" s="252"/>
      <c r="M122" s="122"/>
    </row>
    <row r="123" spans="1:13" x14ac:dyDescent="0.25">
      <c r="A123" s="637"/>
      <c r="B123" s="645" t="s">
        <v>241</v>
      </c>
      <c r="C123" s="257" t="s">
        <v>30</v>
      </c>
      <c r="D123" s="647">
        <v>4</v>
      </c>
      <c r="E123" s="647">
        <v>3</v>
      </c>
      <c r="F123" s="491">
        <f t="shared" ref="F123" si="16">D123*E123</f>
        <v>12</v>
      </c>
      <c r="G123" s="246" t="s">
        <v>250</v>
      </c>
      <c r="H123" s="246" t="s">
        <v>686</v>
      </c>
      <c r="I123" s="643">
        <v>2</v>
      </c>
      <c r="J123" s="643">
        <v>2</v>
      </c>
      <c r="K123" s="491">
        <f t="shared" ref="K123" si="17">I123*J123</f>
        <v>4</v>
      </c>
      <c r="L123" s="242"/>
      <c r="M123" s="330"/>
    </row>
    <row r="124" spans="1:13" x14ac:dyDescent="0.25">
      <c r="A124" s="637"/>
      <c r="B124" s="655"/>
      <c r="C124" s="250" t="s">
        <v>248</v>
      </c>
      <c r="D124" s="656"/>
      <c r="E124" s="656"/>
      <c r="F124" s="492"/>
      <c r="G124" s="250" t="s">
        <v>253</v>
      </c>
      <c r="H124" s="250" t="s">
        <v>686</v>
      </c>
      <c r="I124" s="657"/>
      <c r="J124" s="657"/>
      <c r="K124" s="492"/>
      <c r="L124" s="243"/>
      <c r="M124" s="116"/>
    </row>
    <row r="125" spans="1:13" ht="15.75" thickBot="1" x14ac:dyDescent="0.3">
      <c r="A125" s="637"/>
      <c r="B125" s="646"/>
      <c r="C125" s="253" t="s">
        <v>249</v>
      </c>
      <c r="D125" s="648"/>
      <c r="E125" s="648"/>
      <c r="F125" s="579"/>
      <c r="G125" s="249" t="s">
        <v>251</v>
      </c>
      <c r="H125" s="249" t="s">
        <v>212</v>
      </c>
      <c r="I125" s="644"/>
      <c r="J125" s="644"/>
      <c r="K125" s="579"/>
      <c r="L125" s="252"/>
      <c r="M125" s="122"/>
    </row>
    <row r="126" spans="1:13" x14ac:dyDescent="0.25">
      <c r="A126" s="637"/>
      <c r="B126" s="645" t="s">
        <v>183</v>
      </c>
      <c r="C126" s="257" t="s">
        <v>29</v>
      </c>
      <c r="D126" s="647">
        <v>4</v>
      </c>
      <c r="E126" s="647">
        <v>4</v>
      </c>
      <c r="F126" s="491">
        <f>D126*E126</f>
        <v>16</v>
      </c>
      <c r="G126" s="246" t="s">
        <v>255</v>
      </c>
      <c r="H126" s="246" t="s">
        <v>686</v>
      </c>
      <c r="I126" s="643">
        <v>2</v>
      </c>
      <c r="J126" s="643">
        <v>2</v>
      </c>
      <c r="K126" s="491">
        <f>I126*J126</f>
        <v>4</v>
      </c>
      <c r="L126" s="242" t="s">
        <v>723</v>
      </c>
      <c r="M126" s="330"/>
    </row>
    <row r="127" spans="1:13" ht="15.75" thickBot="1" x14ac:dyDescent="0.3">
      <c r="A127" s="637"/>
      <c r="B127" s="646"/>
      <c r="C127" s="253" t="s">
        <v>254</v>
      </c>
      <c r="D127" s="648"/>
      <c r="E127" s="648"/>
      <c r="F127" s="579"/>
      <c r="G127" s="249" t="s">
        <v>256</v>
      </c>
      <c r="H127" s="249" t="s">
        <v>212</v>
      </c>
      <c r="I127" s="644"/>
      <c r="J127" s="644"/>
      <c r="K127" s="579"/>
      <c r="L127" s="252"/>
      <c r="M127" s="122"/>
    </row>
    <row r="128" spans="1:13" x14ac:dyDescent="0.25">
      <c r="A128" s="637"/>
      <c r="B128" s="645" t="s">
        <v>242</v>
      </c>
      <c r="C128" s="257" t="s">
        <v>244</v>
      </c>
      <c r="D128" s="647">
        <v>4</v>
      </c>
      <c r="E128" s="647">
        <v>5</v>
      </c>
      <c r="F128" s="491">
        <f>D128*E128</f>
        <v>20</v>
      </c>
      <c r="G128" s="246" t="s">
        <v>252</v>
      </c>
      <c r="H128" s="246" t="s">
        <v>686</v>
      </c>
      <c r="I128" s="647">
        <v>2</v>
      </c>
      <c r="J128" s="647">
        <v>2</v>
      </c>
      <c r="K128" s="491">
        <f>I128*J128</f>
        <v>4</v>
      </c>
      <c r="L128" s="242"/>
      <c r="M128" s="330"/>
    </row>
    <row r="129" spans="1:13" ht="15.75" thickBot="1" x14ac:dyDescent="0.3">
      <c r="A129" s="637"/>
      <c r="B129" s="646"/>
      <c r="C129" s="253" t="s">
        <v>245</v>
      </c>
      <c r="D129" s="648"/>
      <c r="E129" s="648"/>
      <c r="F129" s="579"/>
      <c r="G129" s="249" t="s">
        <v>251</v>
      </c>
      <c r="H129" s="249" t="s">
        <v>212</v>
      </c>
      <c r="I129" s="648"/>
      <c r="J129" s="648"/>
      <c r="K129" s="579"/>
      <c r="L129" s="252"/>
      <c r="M129" s="122"/>
    </row>
    <row r="130" spans="1:13" x14ac:dyDescent="0.25">
      <c r="A130" s="637"/>
      <c r="B130" s="645" t="s">
        <v>243</v>
      </c>
      <c r="C130" s="257" t="s">
        <v>244</v>
      </c>
      <c r="D130" s="647">
        <v>4</v>
      </c>
      <c r="E130" s="647">
        <v>5</v>
      </c>
      <c r="F130" s="491">
        <f>D130*E130</f>
        <v>20</v>
      </c>
      <c r="G130" s="246" t="s">
        <v>252</v>
      </c>
      <c r="H130" s="246" t="s">
        <v>686</v>
      </c>
      <c r="I130" s="647">
        <v>2</v>
      </c>
      <c r="J130" s="647">
        <v>2</v>
      </c>
      <c r="K130" s="491">
        <f>I130*J130</f>
        <v>4</v>
      </c>
      <c r="L130" s="242"/>
      <c r="M130" s="330"/>
    </row>
    <row r="131" spans="1:13" ht="15.75" thickBot="1" x14ac:dyDescent="0.3">
      <c r="A131" s="637"/>
      <c r="B131" s="646"/>
      <c r="C131" s="253" t="s">
        <v>245</v>
      </c>
      <c r="D131" s="648"/>
      <c r="E131" s="648"/>
      <c r="F131" s="579"/>
      <c r="G131" s="249" t="s">
        <v>251</v>
      </c>
      <c r="H131" s="249" t="s">
        <v>212</v>
      </c>
      <c r="I131" s="648"/>
      <c r="J131" s="648"/>
      <c r="K131" s="579"/>
      <c r="L131" s="252"/>
      <c r="M131" s="122"/>
    </row>
    <row r="132" spans="1:13" x14ac:dyDescent="0.25">
      <c r="A132" s="637"/>
      <c r="B132" s="645" t="s">
        <v>246</v>
      </c>
      <c r="C132" s="257" t="s">
        <v>247</v>
      </c>
      <c r="D132" s="647">
        <v>3</v>
      </c>
      <c r="E132" s="647">
        <v>5</v>
      </c>
      <c r="F132" s="491">
        <f t="shared" si="12"/>
        <v>15</v>
      </c>
      <c r="G132" s="246" t="s">
        <v>252</v>
      </c>
      <c r="H132" s="246" t="s">
        <v>686</v>
      </c>
      <c r="I132" s="643">
        <v>2</v>
      </c>
      <c r="J132" s="643">
        <v>2</v>
      </c>
      <c r="K132" s="491">
        <f t="shared" si="13"/>
        <v>4</v>
      </c>
      <c r="L132" s="242"/>
      <c r="M132" s="330"/>
    </row>
    <row r="133" spans="1:13" x14ac:dyDescent="0.25">
      <c r="A133" s="637"/>
      <c r="B133" s="655"/>
      <c r="C133" s="250" t="s">
        <v>257</v>
      </c>
      <c r="D133" s="656"/>
      <c r="E133" s="656"/>
      <c r="F133" s="492"/>
      <c r="G133" s="247" t="s">
        <v>259</v>
      </c>
      <c r="H133" s="247" t="s">
        <v>212</v>
      </c>
      <c r="I133" s="657"/>
      <c r="J133" s="657"/>
      <c r="K133" s="492"/>
      <c r="L133" s="243"/>
      <c r="M133" s="116"/>
    </row>
    <row r="134" spans="1:13" ht="15.75" thickBot="1" x14ac:dyDescent="0.3">
      <c r="A134" s="638"/>
      <c r="B134" s="665"/>
      <c r="C134" s="251" t="s">
        <v>258</v>
      </c>
      <c r="D134" s="666"/>
      <c r="E134" s="666"/>
      <c r="F134" s="493"/>
      <c r="G134" s="248"/>
      <c r="H134" s="248"/>
      <c r="I134" s="658"/>
      <c r="J134" s="658"/>
      <c r="K134" s="493"/>
      <c r="L134" s="244"/>
      <c r="M134" s="331"/>
    </row>
    <row r="135" spans="1:13" x14ac:dyDescent="0.25">
      <c r="A135" s="636" t="s">
        <v>263</v>
      </c>
      <c r="B135" s="663" t="s">
        <v>264</v>
      </c>
      <c r="C135" s="338" t="s">
        <v>30</v>
      </c>
      <c r="D135" s="664">
        <v>3</v>
      </c>
      <c r="E135" s="664">
        <v>4</v>
      </c>
      <c r="F135" s="625">
        <f t="shared" si="12"/>
        <v>12</v>
      </c>
      <c r="G135" s="659" t="s">
        <v>252</v>
      </c>
      <c r="H135" s="659" t="s">
        <v>686</v>
      </c>
      <c r="I135" s="659">
        <v>2</v>
      </c>
      <c r="J135" s="659">
        <v>2</v>
      </c>
      <c r="K135" s="625">
        <f t="shared" si="13"/>
        <v>4</v>
      </c>
      <c r="L135" s="343" t="s">
        <v>268</v>
      </c>
      <c r="M135" s="117"/>
    </row>
    <row r="136" spans="1:13" x14ac:dyDescent="0.25">
      <c r="A136" s="637"/>
      <c r="B136" s="655"/>
      <c r="C136" s="250" t="s">
        <v>245</v>
      </c>
      <c r="D136" s="656"/>
      <c r="E136" s="656"/>
      <c r="F136" s="492"/>
      <c r="G136" s="657"/>
      <c r="H136" s="657"/>
      <c r="I136" s="657"/>
      <c r="J136" s="657"/>
      <c r="K136" s="492"/>
      <c r="L136" s="243"/>
      <c r="M136" s="116"/>
    </row>
    <row r="137" spans="1:13" ht="15.75" thickBot="1" x14ac:dyDescent="0.3">
      <c r="A137" s="637"/>
      <c r="B137" s="646"/>
      <c r="C137" s="253" t="s">
        <v>266</v>
      </c>
      <c r="D137" s="648"/>
      <c r="E137" s="648"/>
      <c r="F137" s="579"/>
      <c r="G137" s="644"/>
      <c r="H137" s="644"/>
      <c r="I137" s="644"/>
      <c r="J137" s="644"/>
      <c r="K137" s="579"/>
      <c r="L137" s="252"/>
      <c r="M137" s="122"/>
    </row>
    <row r="138" spans="1:13" x14ac:dyDescent="0.25">
      <c r="A138" s="637"/>
      <c r="B138" s="645" t="s">
        <v>265</v>
      </c>
      <c r="C138" s="257" t="s">
        <v>30</v>
      </c>
      <c r="D138" s="647">
        <v>3</v>
      </c>
      <c r="E138" s="647">
        <v>4</v>
      </c>
      <c r="F138" s="508">
        <f t="shared" si="12"/>
        <v>12</v>
      </c>
      <c r="G138" s="660" t="s">
        <v>252</v>
      </c>
      <c r="H138" s="660" t="s">
        <v>686</v>
      </c>
      <c r="I138" s="643">
        <v>2</v>
      </c>
      <c r="J138" s="643">
        <v>2</v>
      </c>
      <c r="K138" s="508">
        <f t="shared" si="13"/>
        <v>4</v>
      </c>
      <c r="L138" s="242"/>
      <c r="M138" s="330"/>
    </row>
    <row r="139" spans="1:13" x14ac:dyDescent="0.25">
      <c r="A139" s="637"/>
      <c r="B139" s="655"/>
      <c r="C139" s="250" t="s">
        <v>245</v>
      </c>
      <c r="D139" s="656"/>
      <c r="E139" s="656"/>
      <c r="F139" s="501"/>
      <c r="G139" s="661"/>
      <c r="H139" s="661"/>
      <c r="I139" s="657"/>
      <c r="J139" s="657"/>
      <c r="K139" s="501"/>
      <c r="L139" s="243"/>
      <c r="M139" s="116"/>
    </row>
    <row r="140" spans="1:13" ht="15.75" thickBot="1" x14ac:dyDescent="0.3">
      <c r="A140" s="637"/>
      <c r="B140" s="665"/>
      <c r="C140" s="251" t="s">
        <v>266</v>
      </c>
      <c r="D140" s="666"/>
      <c r="E140" s="666"/>
      <c r="F140" s="502"/>
      <c r="G140" s="662"/>
      <c r="H140" s="662"/>
      <c r="I140" s="658"/>
      <c r="J140" s="658"/>
      <c r="K140" s="502"/>
      <c r="L140" s="244"/>
      <c r="M140" s="331"/>
    </row>
    <row r="141" spans="1:13" hidden="1" x14ac:dyDescent="0.25">
      <c r="A141" s="332"/>
      <c r="B141" s="333"/>
      <c r="C141" s="142"/>
      <c r="D141" s="142"/>
      <c r="E141" s="334"/>
      <c r="F141" s="335"/>
      <c r="G141" s="142"/>
      <c r="H141" s="142"/>
      <c r="I141" s="142"/>
      <c r="J141" s="142"/>
      <c r="K141" s="335"/>
      <c r="L141" s="332"/>
    </row>
    <row r="142" spans="1:13" hidden="1" x14ac:dyDescent="0.25">
      <c r="A142" s="332"/>
      <c r="B142" s="333"/>
      <c r="C142" s="142"/>
      <c r="D142" s="142"/>
      <c r="E142" s="334"/>
      <c r="F142" s="335"/>
      <c r="G142" s="142"/>
      <c r="H142" s="142"/>
      <c r="I142" s="142"/>
      <c r="J142" s="142"/>
      <c r="K142" s="335"/>
      <c r="L142" s="332"/>
    </row>
    <row r="143" spans="1:13" hidden="1" x14ac:dyDescent="0.25">
      <c r="A143" s="332"/>
      <c r="B143" s="333"/>
      <c r="C143" s="142"/>
      <c r="D143" s="142"/>
      <c r="E143" s="334"/>
      <c r="F143" s="335"/>
      <c r="G143" s="142"/>
      <c r="H143" s="142"/>
      <c r="I143" s="142"/>
      <c r="J143" s="142"/>
      <c r="K143" s="335"/>
      <c r="L143" s="332"/>
    </row>
    <row r="144" spans="1:13" hidden="1" x14ac:dyDescent="0.25">
      <c r="A144" s="332"/>
      <c r="B144" s="333"/>
      <c r="C144" s="142"/>
      <c r="D144" s="142"/>
      <c r="E144" s="334"/>
      <c r="F144" s="335"/>
      <c r="G144" s="142"/>
      <c r="H144" s="142"/>
      <c r="I144" s="142"/>
      <c r="J144" s="142"/>
      <c r="K144" s="335"/>
      <c r="L144" s="332"/>
    </row>
    <row r="145" spans="1:11" x14ac:dyDescent="0.25">
      <c r="D145" s="626" t="s">
        <v>385</v>
      </c>
      <c r="E145" s="627"/>
      <c r="F145" s="110">
        <f>SUM(F10:F140)</f>
        <v>1182</v>
      </c>
      <c r="G145" s="111"/>
      <c r="H145" s="111"/>
      <c r="I145" s="628" t="s">
        <v>376</v>
      </c>
      <c r="J145" s="629"/>
      <c r="K145" s="110">
        <f>SUM(K10:K140)</f>
        <v>384</v>
      </c>
    </row>
    <row r="146" spans="1:11" x14ac:dyDescent="0.25">
      <c r="D146" s="525" t="s">
        <v>377</v>
      </c>
      <c r="E146" s="627"/>
      <c r="F146" s="110">
        <f>AVERAGE(F10:F140)</f>
        <v>13.905882352941177</v>
      </c>
      <c r="G146" s="111"/>
      <c r="H146" s="111"/>
      <c r="I146" s="630" t="s">
        <v>377</v>
      </c>
      <c r="J146" s="629"/>
      <c r="K146" s="110">
        <f>AVERAGE(K10:K140)</f>
        <v>4.5176470588235293</v>
      </c>
    </row>
    <row r="147" spans="1:11" x14ac:dyDescent="0.25">
      <c r="A147" s="524"/>
      <c r="B147" s="524"/>
      <c r="C147" s="66"/>
    </row>
  </sheetData>
  <mergeCells count="281">
    <mergeCell ref="K117:K119"/>
    <mergeCell ref="K120:K122"/>
    <mergeCell ref="K123:K125"/>
    <mergeCell ref="K126:K127"/>
    <mergeCell ref="K128:K129"/>
    <mergeCell ref="F120:F122"/>
    <mergeCell ref="F123:F125"/>
    <mergeCell ref="F126:F127"/>
    <mergeCell ref="F128:F129"/>
    <mergeCell ref="J117:J119"/>
    <mergeCell ref="J126:J127"/>
    <mergeCell ref="H54:H55"/>
    <mergeCell ref="F60:F62"/>
    <mergeCell ref="K60:K62"/>
    <mergeCell ref="H84:H85"/>
    <mergeCell ref="F92:F94"/>
    <mergeCell ref="K92:K94"/>
    <mergeCell ref="F96:F98"/>
    <mergeCell ref="K96:K98"/>
    <mergeCell ref="F99:F101"/>
    <mergeCell ref="K99:K101"/>
    <mergeCell ref="J56:J58"/>
    <mergeCell ref="K56:K58"/>
    <mergeCell ref="K54:K55"/>
    <mergeCell ref="K102:K103"/>
    <mergeCell ref="F107:F108"/>
    <mergeCell ref="K107:K108"/>
    <mergeCell ref="H102:H103"/>
    <mergeCell ref="H107:H108"/>
    <mergeCell ref="F109:F110"/>
    <mergeCell ref="F111:F113"/>
    <mergeCell ref="F114:F116"/>
    <mergeCell ref="K109:K110"/>
    <mergeCell ref="K111:K113"/>
    <mergeCell ref="K114:K116"/>
    <mergeCell ref="A135:A140"/>
    <mergeCell ref="B135:B137"/>
    <mergeCell ref="D135:D137"/>
    <mergeCell ref="E135:E137"/>
    <mergeCell ref="G135:G137"/>
    <mergeCell ref="I135:I137"/>
    <mergeCell ref="B132:B134"/>
    <mergeCell ref="D132:D134"/>
    <mergeCell ref="E132:E134"/>
    <mergeCell ref="I132:I134"/>
    <mergeCell ref="A117:A134"/>
    <mergeCell ref="B117:B119"/>
    <mergeCell ref="D117:D119"/>
    <mergeCell ref="E117:E119"/>
    <mergeCell ref="I117:I119"/>
    <mergeCell ref="B126:B127"/>
    <mergeCell ref="D126:D127"/>
    <mergeCell ref="E126:E127"/>
    <mergeCell ref="I126:I127"/>
    <mergeCell ref="F117:F119"/>
    <mergeCell ref="B138:B140"/>
    <mergeCell ref="D138:D140"/>
    <mergeCell ref="E138:E140"/>
    <mergeCell ref="I138:I140"/>
    <mergeCell ref="J132:J134"/>
    <mergeCell ref="F132:F134"/>
    <mergeCell ref="K132:K134"/>
    <mergeCell ref="K135:K137"/>
    <mergeCell ref="K138:K140"/>
    <mergeCell ref="B128:B129"/>
    <mergeCell ref="D128:D129"/>
    <mergeCell ref="E128:E129"/>
    <mergeCell ref="I128:I129"/>
    <mergeCell ref="J128:J129"/>
    <mergeCell ref="B130:B131"/>
    <mergeCell ref="D130:D131"/>
    <mergeCell ref="E130:E131"/>
    <mergeCell ref="I130:I131"/>
    <mergeCell ref="J130:J131"/>
    <mergeCell ref="F130:F131"/>
    <mergeCell ref="K130:K131"/>
    <mergeCell ref="J135:J137"/>
    <mergeCell ref="J138:J140"/>
    <mergeCell ref="F135:F137"/>
    <mergeCell ref="H135:H137"/>
    <mergeCell ref="F138:F140"/>
    <mergeCell ref="G138:G140"/>
    <mergeCell ref="H138:H140"/>
    <mergeCell ref="B120:B122"/>
    <mergeCell ref="D120:D122"/>
    <mergeCell ref="E120:E122"/>
    <mergeCell ref="I120:I122"/>
    <mergeCell ref="J120:J122"/>
    <mergeCell ref="B123:B125"/>
    <mergeCell ref="D123:D125"/>
    <mergeCell ref="E123:E125"/>
    <mergeCell ref="I123:I125"/>
    <mergeCell ref="J123:J125"/>
    <mergeCell ref="A109:A116"/>
    <mergeCell ref="B109:B110"/>
    <mergeCell ref="D109:D110"/>
    <mergeCell ref="E109:E110"/>
    <mergeCell ref="I109:I110"/>
    <mergeCell ref="J109:J110"/>
    <mergeCell ref="B111:B113"/>
    <mergeCell ref="D111:D113"/>
    <mergeCell ref="E111:E113"/>
    <mergeCell ref="I111:I113"/>
    <mergeCell ref="J111:J113"/>
    <mergeCell ref="B114:B116"/>
    <mergeCell ref="D114:D116"/>
    <mergeCell ref="E114:E116"/>
    <mergeCell ref="I114:I116"/>
    <mergeCell ref="J114:J116"/>
    <mergeCell ref="A102:A108"/>
    <mergeCell ref="B102:B103"/>
    <mergeCell ref="D102:D103"/>
    <mergeCell ref="E102:E103"/>
    <mergeCell ref="G102:G103"/>
    <mergeCell ref="I102:I103"/>
    <mergeCell ref="J102:J103"/>
    <mergeCell ref="B107:B108"/>
    <mergeCell ref="D107:D108"/>
    <mergeCell ref="E107:E108"/>
    <mergeCell ref="G107:G108"/>
    <mergeCell ref="I107:I108"/>
    <mergeCell ref="J107:J108"/>
    <mergeCell ref="F102:F103"/>
    <mergeCell ref="A77:A83"/>
    <mergeCell ref="B77:B79"/>
    <mergeCell ref="B80:B83"/>
    <mergeCell ref="A84:A91"/>
    <mergeCell ref="B84:B85"/>
    <mergeCell ref="G84:G85"/>
    <mergeCell ref="B86:B88"/>
    <mergeCell ref="B89:B91"/>
    <mergeCell ref="E99:E101"/>
    <mergeCell ref="A92:A101"/>
    <mergeCell ref="B92:B95"/>
    <mergeCell ref="D92:D94"/>
    <mergeCell ref="E92:E94"/>
    <mergeCell ref="B96:B98"/>
    <mergeCell ref="D96:D98"/>
    <mergeCell ref="D56:D58"/>
    <mergeCell ref="E56:E58"/>
    <mergeCell ref="F56:F58"/>
    <mergeCell ref="I56:I58"/>
    <mergeCell ref="E96:E98"/>
    <mergeCell ref="I96:I98"/>
    <mergeCell ref="J96:J98"/>
    <mergeCell ref="B99:B101"/>
    <mergeCell ref="D99:D101"/>
    <mergeCell ref="I99:I101"/>
    <mergeCell ref="J99:J101"/>
    <mergeCell ref="I92:I94"/>
    <mergeCell ref="J92:J94"/>
    <mergeCell ref="I30:I31"/>
    <mergeCell ref="J30:J31"/>
    <mergeCell ref="I32:I34"/>
    <mergeCell ref="J32:J34"/>
    <mergeCell ref="A72:A76"/>
    <mergeCell ref="B72:B73"/>
    <mergeCell ref="B75:B76"/>
    <mergeCell ref="B60:B62"/>
    <mergeCell ref="D60:D62"/>
    <mergeCell ref="E60:E62"/>
    <mergeCell ref="I60:I62"/>
    <mergeCell ref="J60:J62"/>
    <mergeCell ref="A64:A71"/>
    <mergeCell ref="B64:B67"/>
    <mergeCell ref="B69:B70"/>
    <mergeCell ref="A54:A63"/>
    <mergeCell ref="B54:B55"/>
    <mergeCell ref="D54:D55"/>
    <mergeCell ref="E54:E55"/>
    <mergeCell ref="F54:F55"/>
    <mergeCell ref="G54:G55"/>
    <mergeCell ref="I54:I55"/>
    <mergeCell ref="J54:J55"/>
    <mergeCell ref="B56:B58"/>
    <mergeCell ref="A28:A38"/>
    <mergeCell ref="C35:C36"/>
    <mergeCell ref="B28:B29"/>
    <mergeCell ref="C28:C29"/>
    <mergeCell ref="F46:F47"/>
    <mergeCell ref="K46:K47"/>
    <mergeCell ref="H49:H50"/>
    <mergeCell ref="F28:F29"/>
    <mergeCell ref="K28:K29"/>
    <mergeCell ref="F30:F31"/>
    <mergeCell ref="K30:K31"/>
    <mergeCell ref="F32:F34"/>
    <mergeCell ref="K32:K34"/>
    <mergeCell ref="K35:K36"/>
    <mergeCell ref="F35:F36"/>
    <mergeCell ref="F37:F38"/>
    <mergeCell ref="K37:K38"/>
    <mergeCell ref="I46:I47"/>
    <mergeCell ref="J46:J47"/>
    <mergeCell ref="I41:I42"/>
    <mergeCell ref="J41:J42"/>
    <mergeCell ref="J43:J44"/>
    <mergeCell ref="I43:I44"/>
    <mergeCell ref="K43:K44"/>
    <mergeCell ref="A39:A48"/>
    <mergeCell ref="B46:B48"/>
    <mergeCell ref="B39:B40"/>
    <mergeCell ref="C39:C40"/>
    <mergeCell ref="D39:D40"/>
    <mergeCell ref="E39:E40"/>
    <mergeCell ref="F43:F44"/>
    <mergeCell ref="I39:I40"/>
    <mergeCell ref="D46:D47"/>
    <mergeCell ref="E46:E47"/>
    <mergeCell ref="C46:C47"/>
    <mergeCell ref="J39:J40"/>
    <mergeCell ref="B41:B42"/>
    <mergeCell ref="C41:C42"/>
    <mergeCell ref="D41:D42"/>
    <mergeCell ref="E41:E42"/>
    <mergeCell ref="B43:B44"/>
    <mergeCell ref="C43:C44"/>
    <mergeCell ref="D43:D44"/>
    <mergeCell ref="E43:E44"/>
    <mergeCell ref="F41:F42"/>
    <mergeCell ref="F39:F40"/>
    <mergeCell ref="D28:D29"/>
    <mergeCell ref="D30:D31"/>
    <mergeCell ref="E30:E31"/>
    <mergeCell ref="D32:D34"/>
    <mergeCell ref="E32:E34"/>
    <mergeCell ref="D35:D36"/>
    <mergeCell ref="E35:E36"/>
    <mergeCell ref="B30:B31"/>
    <mergeCell ref="C30:C31"/>
    <mergeCell ref="B32:B34"/>
    <mergeCell ref="B35:B36"/>
    <mergeCell ref="C32:C33"/>
    <mergeCell ref="A147:B147"/>
    <mergeCell ref="A10:A27"/>
    <mergeCell ref="K18:K19"/>
    <mergeCell ref="B22:B27"/>
    <mergeCell ref="B16:B17"/>
    <mergeCell ref="E10:E12"/>
    <mergeCell ref="F10:F12"/>
    <mergeCell ref="C18:C19"/>
    <mergeCell ref="D18:D19"/>
    <mergeCell ref="E18:E19"/>
    <mergeCell ref="D145:E145"/>
    <mergeCell ref="D146:E146"/>
    <mergeCell ref="I145:J145"/>
    <mergeCell ref="I146:J146"/>
    <mergeCell ref="F18:F19"/>
    <mergeCell ref="I18:I19"/>
    <mergeCell ref="B10:B14"/>
    <mergeCell ref="I10:I12"/>
    <mergeCell ref="J10:J12"/>
    <mergeCell ref="K10:K12"/>
    <mergeCell ref="I28:I29"/>
    <mergeCell ref="J28:J29"/>
    <mergeCell ref="I35:I36"/>
    <mergeCell ref="J35:J36"/>
    <mergeCell ref="A1:B2"/>
    <mergeCell ref="A4:B4"/>
    <mergeCell ref="D4:M4"/>
    <mergeCell ref="A5:B6"/>
    <mergeCell ref="D5:M6"/>
    <mergeCell ref="G49:G50"/>
    <mergeCell ref="B49:B51"/>
    <mergeCell ref="A49:A53"/>
    <mergeCell ref="B52:B53"/>
    <mergeCell ref="B18:B21"/>
    <mergeCell ref="A7:M7"/>
    <mergeCell ref="C10:C12"/>
    <mergeCell ref="D10:D12"/>
    <mergeCell ref="A8:M8"/>
    <mergeCell ref="J18:J19"/>
    <mergeCell ref="K39:K40"/>
    <mergeCell ref="I37:I38"/>
    <mergeCell ref="J37:J38"/>
    <mergeCell ref="K41:K42"/>
    <mergeCell ref="B37:B38"/>
    <mergeCell ref="C37:C38"/>
    <mergeCell ref="D37:D38"/>
    <mergeCell ref="E37:E38"/>
    <mergeCell ref="E28:E29"/>
  </mergeCells>
  <conditionalFormatting sqref="F10 F13:F18 F20:F24 F27:F28 K20:K28 F30 K30 F32 K32 F35 K35 K37 F37 F39 K39 F41 F43 F45:F46 K41 K43 K45:K46 F48:F54 K48:K54 F56 K56 F59:F60 K59:K60 F63:F92 K63:K92 F95:F96 K95:K96 F99 K99 F102 K102 F104:F107 K104:K107 F109 K109 F111 F114 K111 K114 F117 K117 F120 K120 K123 K126 K128 K130 F123 F126 F128 F130 F132 K132 F135 K135 F138 K138 K141:K144 F141:F144">
    <cfRule type="cellIs" dxfId="20" priority="10" operator="between">
      <formula>10</formula>
      <formula>25</formula>
    </cfRule>
    <cfRule type="cellIs" dxfId="19" priority="11" operator="between">
      <formula>5</formula>
      <formula>9</formula>
    </cfRule>
    <cfRule type="cellIs" dxfId="18" priority="12" operator="between">
      <formula>0</formula>
      <formula>4</formula>
    </cfRule>
  </conditionalFormatting>
  <conditionalFormatting sqref="K10 K13:K18">
    <cfRule type="cellIs" dxfId="17" priority="7" operator="between">
      <formula>10</formula>
      <formula>25</formula>
    </cfRule>
    <cfRule type="cellIs" dxfId="16" priority="8" operator="between">
      <formula>5</formula>
      <formula>9</formula>
    </cfRule>
    <cfRule type="cellIs" dxfId="15" priority="9" operator="between">
      <formula>0</formula>
      <formula>4</formula>
    </cfRule>
  </conditionalFormatting>
  <conditionalFormatting sqref="F25">
    <cfRule type="cellIs" dxfId="14" priority="4" operator="between">
      <formula>10</formula>
      <formula>25</formula>
    </cfRule>
    <cfRule type="cellIs" dxfId="13" priority="5" operator="between">
      <formula>5</formula>
      <formula>9</formula>
    </cfRule>
    <cfRule type="cellIs" dxfId="12" priority="6" operator="between">
      <formula>0</formula>
      <formula>4</formula>
    </cfRule>
  </conditionalFormatting>
  <conditionalFormatting sqref="F26">
    <cfRule type="cellIs" dxfId="11" priority="1" operator="between">
      <formula>10</formula>
      <formula>25</formula>
    </cfRule>
    <cfRule type="cellIs" dxfId="10" priority="2" operator="between">
      <formula>5</formula>
      <formula>9</formula>
    </cfRule>
    <cfRule type="cellIs" dxfId="9" priority="3" operator="between">
      <formula>0</formula>
      <formula>4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3B011-2867-4699-83FA-6C94E06D1A46}">
  <dimension ref="A1:M220"/>
  <sheetViews>
    <sheetView workbookViewId="0">
      <selection activeCell="P18" sqref="P18"/>
    </sheetView>
  </sheetViews>
  <sheetFormatPr baseColWidth="10" defaultRowHeight="15" x14ac:dyDescent="0.25"/>
  <cols>
    <col min="1" max="1" width="14.7109375" customWidth="1"/>
    <col min="2" max="2" width="25.7109375" bestFit="1" customWidth="1"/>
    <col min="3" max="3" width="43.5703125" bestFit="1" customWidth="1"/>
    <col min="4" max="4" width="1.5703125" bestFit="1" customWidth="1"/>
    <col min="5" max="5" width="1.7109375" bestFit="1" customWidth="1"/>
    <col min="6" max="6" width="3.140625" bestFit="1" customWidth="1"/>
    <col min="7" max="7" width="44" bestFit="1" customWidth="1"/>
    <col min="8" max="8" width="9.42578125" bestFit="1" customWidth="1"/>
    <col min="9" max="9" width="1.5703125" bestFit="1" customWidth="1"/>
    <col min="10" max="10" width="1.7109375" bestFit="1" customWidth="1"/>
    <col min="11" max="11" width="3.85546875" bestFit="1" customWidth="1"/>
    <col min="12" max="12" width="37.7109375" customWidth="1"/>
    <col min="13" max="13" width="32.85546875" customWidth="1"/>
  </cols>
  <sheetData>
    <row r="1" spans="1:13" x14ac:dyDescent="0.25">
      <c r="A1" s="678" t="s">
        <v>625</v>
      </c>
      <c r="B1" s="678"/>
      <c r="C1" s="679"/>
      <c r="D1" s="259"/>
      <c r="E1" s="259"/>
      <c r="F1" s="259"/>
      <c r="G1" s="259"/>
      <c r="H1" s="259"/>
      <c r="I1" s="259"/>
      <c r="J1" s="259"/>
      <c r="K1" s="259"/>
      <c r="L1" s="259"/>
      <c r="M1" s="260"/>
    </row>
    <row r="2" spans="1:13" x14ac:dyDescent="0.25">
      <c r="A2" s="679"/>
      <c r="B2" s="679"/>
      <c r="C2" s="679"/>
      <c r="D2" s="259"/>
      <c r="E2" s="259"/>
      <c r="F2" s="259"/>
      <c r="G2" s="259"/>
      <c r="H2" s="259"/>
      <c r="I2" s="259"/>
      <c r="J2" s="259"/>
      <c r="K2" s="259"/>
      <c r="L2" s="259"/>
      <c r="M2" s="260"/>
    </row>
    <row r="3" spans="1:13" ht="15.75" thickBot="1" x14ac:dyDescent="0.3">
      <c r="A3" s="261"/>
      <c r="B3" s="262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60"/>
    </row>
    <row r="4" spans="1:13" ht="15.75" thickBot="1" x14ac:dyDescent="0.3">
      <c r="A4" s="562" t="s">
        <v>0</v>
      </c>
      <c r="B4" s="563"/>
      <c r="C4" s="563"/>
      <c r="D4" s="562" t="s">
        <v>1</v>
      </c>
      <c r="E4" s="563"/>
      <c r="F4" s="563"/>
      <c r="G4" s="563"/>
      <c r="H4" s="563"/>
      <c r="I4" s="563"/>
      <c r="J4" s="563"/>
      <c r="K4" s="563"/>
      <c r="L4" s="563"/>
      <c r="M4" s="563"/>
    </row>
    <row r="5" spans="1:13" x14ac:dyDescent="0.25">
      <c r="A5" s="565" t="s">
        <v>626</v>
      </c>
      <c r="B5" s="566"/>
      <c r="C5" s="566"/>
      <c r="D5" s="565" t="s">
        <v>627</v>
      </c>
      <c r="E5" s="566"/>
      <c r="F5" s="566"/>
      <c r="G5" s="566"/>
      <c r="H5" s="566"/>
      <c r="I5" s="566"/>
      <c r="J5" s="566"/>
      <c r="K5" s="566"/>
      <c r="L5" s="566"/>
      <c r="M5" s="566"/>
    </row>
    <row r="6" spans="1:13" ht="15.75" thickBot="1" x14ac:dyDescent="0.3">
      <c r="A6" s="568"/>
      <c r="B6" s="680"/>
      <c r="C6" s="680"/>
      <c r="D6" s="568"/>
      <c r="E6" s="680"/>
      <c r="F6" s="680"/>
      <c r="G6" s="680"/>
      <c r="H6" s="680"/>
      <c r="I6" s="680"/>
      <c r="J6" s="680"/>
      <c r="K6" s="680"/>
      <c r="L6" s="680"/>
      <c r="M6" s="680"/>
    </row>
    <row r="7" spans="1:13" ht="15.75" thickBot="1" x14ac:dyDescent="0.3">
      <c r="A7" s="51" t="s">
        <v>274</v>
      </c>
      <c r="B7" s="14" t="s">
        <v>275</v>
      </c>
      <c r="C7" s="14" t="s">
        <v>83</v>
      </c>
      <c r="D7" s="14" t="s">
        <v>34</v>
      </c>
      <c r="E7" s="14" t="s">
        <v>172</v>
      </c>
      <c r="F7" s="14" t="s">
        <v>173</v>
      </c>
      <c r="G7" s="14" t="s">
        <v>84</v>
      </c>
      <c r="H7" s="14" t="s">
        <v>628</v>
      </c>
      <c r="I7" s="14" t="s">
        <v>34</v>
      </c>
      <c r="J7" s="14" t="s">
        <v>172</v>
      </c>
      <c r="K7" s="14" t="s">
        <v>276</v>
      </c>
      <c r="L7" s="263" t="s">
        <v>85</v>
      </c>
      <c r="M7" s="264" t="s">
        <v>277</v>
      </c>
    </row>
    <row r="8" spans="1:13" ht="14.45" customHeight="1" x14ac:dyDescent="0.25">
      <c r="A8" s="681" t="s">
        <v>629</v>
      </c>
      <c r="B8" s="685" t="s">
        <v>630</v>
      </c>
      <c r="C8" s="667" t="s">
        <v>631</v>
      </c>
      <c r="D8" s="667">
        <v>4</v>
      </c>
      <c r="E8" s="667">
        <v>4</v>
      </c>
      <c r="F8" s="508">
        <f t="shared" ref="F8:F15" si="0">D8*E8</f>
        <v>16</v>
      </c>
      <c r="G8" s="180" t="s">
        <v>632</v>
      </c>
      <c r="H8" s="671" t="s">
        <v>633</v>
      </c>
      <c r="I8" s="667">
        <v>2</v>
      </c>
      <c r="J8" s="667">
        <v>2</v>
      </c>
      <c r="K8" s="508">
        <f t="shared" ref="K8:K15" si="1">I8*J8</f>
        <v>4</v>
      </c>
      <c r="L8" s="180" t="s">
        <v>634</v>
      </c>
      <c r="M8" s="181"/>
    </row>
    <row r="9" spans="1:13" x14ac:dyDescent="0.25">
      <c r="A9" s="682"/>
      <c r="B9" s="554"/>
      <c r="C9" s="668"/>
      <c r="D9" s="668"/>
      <c r="E9" s="668"/>
      <c r="F9" s="501"/>
      <c r="G9" s="173" t="s">
        <v>635</v>
      </c>
      <c r="H9" s="672"/>
      <c r="I9" s="668"/>
      <c r="J9" s="668"/>
      <c r="K9" s="501"/>
      <c r="L9" s="173"/>
      <c r="M9" s="175"/>
    </row>
    <row r="10" spans="1:13" x14ac:dyDescent="0.25">
      <c r="A10" s="682"/>
      <c r="B10" s="554"/>
      <c r="C10" s="668"/>
      <c r="D10" s="668"/>
      <c r="E10" s="668"/>
      <c r="F10" s="501"/>
      <c r="G10" s="173" t="s">
        <v>636</v>
      </c>
      <c r="H10" s="672"/>
      <c r="I10" s="668"/>
      <c r="J10" s="668"/>
      <c r="K10" s="501"/>
      <c r="L10" s="173"/>
      <c r="M10" s="175"/>
    </row>
    <row r="11" spans="1:13" x14ac:dyDescent="0.25">
      <c r="A11" s="682"/>
      <c r="B11" s="554"/>
      <c r="C11" s="668"/>
      <c r="D11" s="668"/>
      <c r="E11" s="668"/>
      <c r="F11" s="501"/>
      <c r="G11" s="173" t="s">
        <v>637</v>
      </c>
      <c r="H11" s="672"/>
      <c r="I11" s="668"/>
      <c r="J11" s="668"/>
      <c r="K11" s="501"/>
      <c r="L11" s="173"/>
      <c r="M11" s="175"/>
    </row>
    <row r="12" spans="1:13" x14ac:dyDescent="0.25">
      <c r="A12" s="682"/>
      <c r="B12" s="555"/>
      <c r="C12" s="668"/>
      <c r="D12" s="668"/>
      <c r="E12" s="668"/>
      <c r="F12" s="501"/>
      <c r="G12" s="184" t="s">
        <v>638</v>
      </c>
      <c r="H12" s="672"/>
      <c r="I12" s="668"/>
      <c r="J12" s="668"/>
      <c r="K12" s="501"/>
      <c r="L12" s="184"/>
      <c r="M12" s="190"/>
    </row>
    <row r="13" spans="1:13" x14ac:dyDescent="0.25">
      <c r="A13" s="682"/>
      <c r="B13" s="555"/>
      <c r="C13" s="668"/>
      <c r="D13" s="668"/>
      <c r="E13" s="668"/>
      <c r="F13" s="501"/>
      <c r="G13" s="184" t="s">
        <v>639</v>
      </c>
      <c r="H13" s="672"/>
      <c r="I13" s="668"/>
      <c r="J13" s="668"/>
      <c r="K13" s="501"/>
      <c r="L13" s="184"/>
      <c r="M13" s="190"/>
    </row>
    <row r="14" spans="1:13" ht="15.75" thickBot="1" x14ac:dyDescent="0.3">
      <c r="A14" s="682"/>
      <c r="B14" s="555"/>
      <c r="C14" s="670"/>
      <c r="D14" s="670"/>
      <c r="E14" s="670"/>
      <c r="F14" s="502"/>
      <c r="G14" s="184" t="s">
        <v>640</v>
      </c>
      <c r="H14" s="677"/>
      <c r="I14" s="670"/>
      <c r="J14" s="670"/>
      <c r="K14" s="502"/>
      <c r="L14" s="184"/>
      <c r="M14" s="190"/>
    </row>
    <row r="15" spans="1:13" x14ac:dyDescent="0.25">
      <c r="A15" s="682"/>
      <c r="B15" s="673" t="s">
        <v>641</v>
      </c>
      <c r="C15" s="164" t="s">
        <v>642</v>
      </c>
      <c r="D15" s="667">
        <v>4</v>
      </c>
      <c r="E15" s="667">
        <v>4</v>
      </c>
      <c r="F15" s="508">
        <f t="shared" si="0"/>
        <v>16</v>
      </c>
      <c r="G15" s="164" t="s">
        <v>632</v>
      </c>
      <c r="H15" s="671" t="s">
        <v>643</v>
      </c>
      <c r="I15" s="667">
        <v>2</v>
      </c>
      <c r="J15" s="667">
        <v>3</v>
      </c>
      <c r="K15" s="508">
        <f t="shared" si="1"/>
        <v>6</v>
      </c>
      <c r="L15" s="186" t="s">
        <v>644</v>
      </c>
      <c r="M15" s="187"/>
    </row>
    <row r="16" spans="1:13" x14ac:dyDescent="0.25">
      <c r="A16" s="682"/>
      <c r="B16" s="674"/>
      <c r="C16" s="203" t="s">
        <v>645</v>
      </c>
      <c r="D16" s="668"/>
      <c r="E16" s="668"/>
      <c r="F16" s="501"/>
      <c r="G16" s="203" t="s">
        <v>646</v>
      </c>
      <c r="H16" s="672"/>
      <c r="I16" s="668"/>
      <c r="J16" s="668"/>
      <c r="K16" s="501"/>
      <c r="L16" s="173" t="s">
        <v>647</v>
      </c>
      <c r="M16" s="175"/>
    </row>
    <row r="17" spans="1:13" x14ac:dyDescent="0.25">
      <c r="A17" s="682"/>
      <c r="B17" s="674"/>
      <c r="C17" s="203" t="s">
        <v>648</v>
      </c>
      <c r="D17" s="668"/>
      <c r="E17" s="668"/>
      <c r="F17" s="501"/>
      <c r="G17" s="203" t="s">
        <v>635</v>
      </c>
      <c r="H17" s="672"/>
      <c r="I17" s="668"/>
      <c r="J17" s="668"/>
      <c r="K17" s="501"/>
      <c r="L17" s="173" t="s">
        <v>649</v>
      </c>
      <c r="M17" s="175"/>
    </row>
    <row r="18" spans="1:13" x14ac:dyDescent="0.25">
      <c r="A18" s="682"/>
      <c r="B18" s="675"/>
      <c r="C18" s="205" t="s">
        <v>650</v>
      </c>
      <c r="D18" s="668"/>
      <c r="E18" s="668"/>
      <c r="F18" s="501"/>
      <c r="G18" s="205" t="s">
        <v>651</v>
      </c>
      <c r="H18" s="672"/>
      <c r="I18" s="668"/>
      <c r="J18" s="668"/>
      <c r="K18" s="501"/>
      <c r="L18" s="184"/>
      <c r="M18" s="190"/>
    </row>
    <row r="19" spans="1:13" ht="15.75" thickBot="1" x14ac:dyDescent="0.3">
      <c r="A19" s="682"/>
      <c r="B19" s="676"/>
      <c r="C19" s="165" t="s">
        <v>652</v>
      </c>
      <c r="D19" s="670"/>
      <c r="E19" s="670"/>
      <c r="F19" s="502"/>
      <c r="G19" s="165" t="s">
        <v>637</v>
      </c>
      <c r="H19" s="677"/>
      <c r="I19" s="670"/>
      <c r="J19" s="670"/>
      <c r="K19" s="502"/>
      <c r="L19" s="177"/>
      <c r="M19" s="178"/>
    </row>
    <row r="20" spans="1:13" x14ac:dyDescent="0.25">
      <c r="A20" s="682"/>
      <c r="B20" s="553" t="s">
        <v>653</v>
      </c>
      <c r="C20" s="163" t="s">
        <v>654</v>
      </c>
      <c r="D20" s="671">
        <v>4</v>
      </c>
      <c r="E20" s="671">
        <v>4</v>
      </c>
      <c r="F20" s="508">
        <f t="shared" ref="F20:F27" si="2">D20*E20</f>
        <v>16</v>
      </c>
      <c r="G20" s="164" t="s">
        <v>632</v>
      </c>
      <c r="H20" s="671" t="s">
        <v>633</v>
      </c>
      <c r="I20" s="671">
        <v>2</v>
      </c>
      <c r="J20" s="671">
        <v>2</v>
      </c>
      <c r="K20" s="508">
        <f>I20*J20</f>
        <v>4</v>
      </c>
      <c r="L20" s="268" t="s">
        <v>655</v>
      </c>
      <c r="M20" s="269"/>
    </row>
    <row r="21" spans="1:13" x14ac:dyDescent="0.25">
      <c r="A21" s="682"/>
      <c r="B21" s="554"/>
      <c r="C21" s="203" t="s">
        <v>656</v>
      </c>
      <c r="D21" s="672"/>
      <c r="E21" s="672"/>
      <c r="F21" s="501"/>
      <c r="G21" s="203" t="s">
        <v>637</v>
      </c>
      <c r="H21" s="672"/>
      <c r="I21" s="672"/>
      <c r="J21" s="672"/>
      <c r="K21" s="501"/>
      <c r="L21" s="270" t="s">
        <v>657</v>
      </c>
      <c r="M21" s="271"/>
    </row>
    <row r="22" spans="1:13" ht="24" x14ac:dyDescent="0.25">
      <c r="A22" s="682"/>
      <c r="B22" s="555"/>
      <c r="C22" s="205" t="s">
        <v>658</v>
      </c>
      <c r="D22" s="672"/>
      <c r="E22" s="672"/>
      <c r="F22" s="501"/>
      <c r="G22" s="205" t="s">
        <v>638</v>
      </c>
      <c r="H22" s="672"/>
      <c r="I22" s="672"/>
      <c r="J22" s="672"/>
      <c r="K22" s="501"/>
      <c r="L22" s="272" t="s">
        <v>649</v>
      </c>
      <c r="M22" s="273"/>
    </row>
    <row r="23" spans="1:13" ht="15.75" thickBot="1" x14ac:dyDescent="0.3">
      <c r="A23" s="682"/>
      <c r="B23" s="555"/>
      <c r="C23" s="205" t="s">
        <v>659</v>
      </c>
      <c r="D23" s="672"/>
      <c r="E23" s="672"/>
      <c r="F23" s="501"/>
      <c r="G23" s="205" t="s">
        <v>660</v>
      </c>
      <c r="H23" s="672"/>
      <c r="I23" s="672"/>
      <c r="J23" s="672"/>
      <c r="K23" s="501"/>
      <c r="L23" s="272"/>
      <c r="M23" s="273"/>
    </row>
    <row r="24" spans="1:13" ht="24" x14ac:dyDescent="0.25">
      <c r="A24" s="683"/>
      <c r="B24" s="553" t="s">
        <v>661</v>
      </c>
      <c r="C24" s="186" t="s">
        <v>662</v>
      </c>
      <c r="D24" s="536">
        <v>4</v>
      </c>
      <c r="E24" s="536">
        <v>4</v>
      </c>
      <c r="F24" s="491">
        <f>D24*E24</f>
        <v>16</v>
      </c>
      <c r="G24" s="164" t="s">
        <v>636</v>
      </c>
      <c r="H24" s="536" t="s">
        <v>663</v>
      </c>
      <c r="I24" s="536">
        <v>3</v>
      </c>
      <c r="J24" s="536">
        <v>3</v>
      </c>
      <c r="K24" s="491">
        <f>I24*J24</f>
        <v>9</v>
      </c>
      <c r="L24" s="268" t="s">
        <v>649</v>
      </c>
      <c r="M24" s="269"/>
    </row>
    <row r="25" spans="1:13" x14ac:dyDescent="0.25">
      <c r="A25" s="683"/>
      <c r="B25" s="554"/>
      <c r="C25" s="173" t="s">
        <v>664</v>
      </c>
      <c r="D25" s="556"/>
      <c r="E25" s="556"/>
      <c r="F25" s="492"/>
      <c r="G25" s="203" t="s">
        <v>638</v>
      </c>
      <c r="H25" s="556"/>
      <c r="I25" s="556"/>
      <c r="J25" s="556"/>
      <c r="K25" s="492"/>
      <c r="L25" s="270"/>
      <c r="M25" s="271"/>
    </row>
    <row r="26" spans="1:13" ht="15.75" thickBot="1" x14ac:dyDescent="0.3">
      <c r="A26" s="683"/>
      <c r="B26" s="555"/>
      <c r="C26" s="184" t="s">
        <v>665</v>
      </c>
      <c r="D26" s="578"/>
      <c r="E26" s="578"/>
      <c r="F26" s="579"/>
      <c r="G26" s="205" t="s">
        <v>666</v>
      </c>
      <c r="H26" s="578"/>
      <c r="I26" s="578"/>
      <c r="J26" s="578"/>
      <c r="K26" s="579"/>
      <c r="L26" s="272"/>
      <c r="M26" s="273"/>
    </row>
    <row r="27" spans="1:13" ht="24" x14ac:dyDescent="0.25">
      <c r="A27" s="683"/>
      <c r="B27" s="553" t="s">
        <v>667</v>
      </c>
      <c r="C27" s="186" t="s">
        <v>668</v>
      </c>
      <c r="D27" s="536">
        <v>4</v>
      </c>
      <c r="E27" s="536">
        <v>4</v>
      </c>
      <c r="F27" s="491">
        <f t="shared" si="2"/>
        <v>16</v>
      </c>
      <c r="G27" s="164" t="s">
        <v>632</v>
      </c>
      <c r="H27" s="601" t="s">
        <v>633</v>
      </c>
      <c r="I27" s="536">
        <v>3</v>
      </c>
      <c r="J27" s="536">
        <v>3</v>
      </c>
      <c r="K27" s="491">
        <f t="shared" ref="K27" si="3">I27*J27</f>
        <v>9</v>
      </c>
      <c r="L27" s="268" t="s">
        <v>649</v>
      </c>
      <c r="M27" s="269"/>
    </row>
    <row r="28" spans="1:13" x14ac:dyDescent="0.25">
      <c r="A28" s="683"/>
      <c r="B28" s="554"/>
      <c r="C28" s="173" t="s">
        <v>669</v>
      </c>
      <c r="D28" s="556"/>
      <c r="E28" s="556"/>
      <c r="F28" s="492"/>
      <c r="G28" s="203" t="s">
        <v>660</v>
      </c>
      <c r="H28" s="602"/>
      <c r="I28" s="556"/>
      <c r="J28" s="556"/>
      <c r="K28" s="492"/>
      <c r="L28" s="270"/>
      <c r="M28" s="271"/>
    </row>
    <row r="29" spans="1:13" x14ac:dyDescent="0.25">
      <c r="A29" s="683"/>
      <c r="B29" s="554"/>
      <c r="C29" s="173" t="s">
        <v>670</v>
      </c>
      <c r="D29" s="556"/>
      <c r="E29" s="556"/>
      <c r="F29" s="492"/>
      <c r="G29" s="203" t="s">
        <v>671</v>
      </c>
      <c r="H29" s="602"/>
      <c r="I29" s="556"/>
      <c r="J29" s="556"/>
      <c r="K29" s="492"/>
      <c r="L29" s="270"/>
      <c r="M29" s="271"/>
    </row>
    <row r="30" spans="1:13" ht="15.75" thickBot="1" x14ac:dyDescent="0.3">
      <c r="A30" s="683"/>
      <c r="B30" s="555"/>
      <c r="C30" s="184" t="s">
        <v>672</v>
      </c>
      <c r="D30" s="578"/>
      <c r="E30" s="578"/>
      <c r="F30" s="579"/>
      <c r="G30" s="205" t="s">
        <v>637</v>
      </c>
      <c r="H30" s="603"/>
      <c r="I30" s="578"/>
      <c r="J30" s="578"/>
      <c r="K30" s="579"/>
      <c r="L30" s="272"/>
      <c r="M30" s="273"/>
    </row>
    <row r="31" spans="1:13" ht="24" x14ac:dyDescent="0.25">
      <c r="A31" s="683"/>
      <c r="B31" s="497" t="s">
        <v>673</v>
      </c>
      <c r="C31" s="186" t="s">
        <v>674</v>
      </c>
      <c r="D31" s="536">
        <v>4</v>
      </c>
      <c r="E31" s="536">
        <v>4</v>
      </c>
      <c r="F31" s="491">
        <f>D31*E31</f>
        <v>16</v>
      </c>
      <c r="G31" s="164" t="s">
        <v>675</v>
      </c>
      <c r="H31" s="536" t="s">
        <v>676</v>
      </c>
      <c r="I31" s="536">
        <v>4</v>
      </c>
      <c r="J31" s="536">
        <v>3</v>
      </c>
      <c r="K31" s="491">
        <f t="shared" ref="K31" si="4">I31*J31</f>
        <v>12</v>
      </c>
      <c r="L31" s="268" t="s">
        <v>649</v>
      </c>
      <c r="M31" s="269"/>
    </row>
    <row r="32" spans="1:13" x14ac:dyDescent="0.25">
      <c r="A32" s="683"/>
      <c r="B32" s="498"/>
      <c r="C32" s="173" t="s">
        <v>677</v>
      </c>
      <c r="D32" s="556"/>
      <c r="E32" s="556"/>
      <c r="F32" s="492"/>
      <c r="G32" s="203" t="s">
        <v>678</v>
      </c>
      <c r="H32" s="556"/>
      <c r="I32" s="556"/>
      <c r="J32" s="556"/>
      <c r="K32" s="492"/>
      <c r="L32" s="270"/>
      <c r="M32" s="271"/>
    </row>
    <row r="33" spans="1:13" x14ac:dyDescent="0.25">
      <c r="A33" s="683"/>
      <c r="B33" s="498"/>
      <c r="C33" s="173" t="s">
        <v>679</v>
      </c>
      <c r="D33" s="556"/>
      <c r="E33" s="556"/>
      <c r="F33" s="492"/>
      <c r="G33" s="203" t="s">
        <v>680</v>
      </c>
      <c r="H33" s="556"/>
      <c r="I33" s="556"/>
      <c r="J33" s="556"/>
      <c r="K33" s="492"/>
      <c r="L33" s="270"/>
      <c r="M33" s="271"/>
    </row>
    <row r="34" spans="1:13" ht="15.75" thickBot="1" x14ac:dyDescent="0.3">
      <c r="A34" s="684"/>
      <c r="B34" s="499"/>
      <c r="C34" s="177" t="s">
        <v>681</v>
      </c>
      <c r="D34" s="537"/>
      <c r="E34" s="537"/>
      <c r="F34" s="493"/>
      <c r="G34" s="165"/>
      <c r="H34" s="537"/>
      <c r="I34" s="537"/>
      <c r="J34" s="537"/>
      <c r="K34" s="493"/>
      <c r="L34" s="274"/>
      <c r="M34" s="275"/>
    </row>
    <row r="35" spans="1:13" x14ac:dyDescent="0.25">
      <c r="A35" s="276"/>
      <c r="B35" s="277"/>
      <c r="C35" s="669" t="s">
        <v>377</v>
      </c>
      <c r="D35" s="669"/>
      <c r="E35" s="669"/>
      <c r="F35" s="277">
        <f>AVERAGE(F8:F34)</f>
        <v>16</v>
      </c>
      <c r="G35" s="278"/>
      <c r="H35" s="669" t="s">
        <v>377</v>
      </c>
      <c r="I35" s="669"/>
      <c r="J35" s="669"/>
      <c r="K35" s="277">
        <f>AVERAGE(K20:K34)</f>
        <v>8.5</v>
      </c>
      <c r="L35" s="278"/>
      <c r="M35" s="278"/>
    </row>
    <row r="36" spans="1:13" x14ac:dyDescent="0.25">
      <c r="A36" s="276"/>
      <c r="B36" s="277"/>
      <c r="C36" s="669" t="s">
        <v>376</v>
      </c>
      <c r="D36" s="669"/>
      <c r="E36" s="669"/>
      <c r="F36" s="277">
        <f>SUM(F20:F34)</f>
        <v>64</v>
      </c>
      <c r="G36" s="278"/>
      <c r="H36" s="669" t="s">
        <v>376</v>
      </c>
      <c r="I36" s="669"/>
      <c r="J36" s="669"/>
      <c r="K36" s="277">
        <f>SUM(K20:K34)</f>
        <v>34</v>
      </c>
      <c r="L36" s="278"/>
      <c r="M36" s="278"/>
    </row>
    <row r="37" spans="1:13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13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13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13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1:13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1:13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13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13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13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3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3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3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3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3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3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</sheetData>
  <mergeCells count="59">
    <mergeCell ref="A8:A34"/>
    <mergeCell ref="B8:B14"/>
    <mergeCell ref="C8:C14"/>
    <mergeCell ref="D8:D14"/>
    <mergeCell ref="E8:E14"/>
    <mergeCell ref="B24:B26"/>
    <mergeCell ref="D24:D26"/>
    <mergeCell ref="E24:E26"/>
    <mergeCell ref="A1:C2"/>
    <mergeCell ref="A4:C4"/>
    <mergeCell ref="D4:M4"/>
    <mergeCell ref="A5:C6"/>
    <mergeCell ref="D5:M6"/>
    <mergeCell ref="F8:F14"/>
    <mergeCell ref="H8:H14"/>
    <mergeCell ref="I8:I14"/>
    <mergeCell ref="J8:J14"/>
    <mergeCell ref="K8:K14"/>
    <mergeCell ref="I15:I19"/>
    <mergeCell ref="J15:J19"/>
    <mergeCell ref="K15:K19"/>
    <mergeCell ref="B20:B23"/>
    <mergeCell ref="D20:D23"/>
    <mergeCell ref="E20:E23"/>
    <mergeCell ref="F20:F23"/>
    <mergeCell ref="H20:H23"/>
    <mergeCell ref="I20:I23"/>
    <mergeCell ref="J20:J23"/>
    <mergeCell ref="B15:B19"/>
    <mergeCell ref="D15:D19"/>
    <mergeCell ref="E15:E19"/>
    <mergeCell ref="F15:F19"/>
    <mergeCell ref="H15:H19"/>
    <mergeCell ref="K20:K23"/>
    <mergeCell ref="F24:F26"/>
    <mergeCell ref="H24:H26"/>
    <mergeCell ref="I24:I26"/>
    <mergeCell ref="J24:J26"/>
    <mergeCell ref="K24:K26"/>
    <mergeCell ref="K27:K30"/>
    <mergeCell ref="B31:B34"/>
    <mergeCell ref="D31:D34"/>
    <mergeCell ref="E31:E34"/>
    <mergeCell ref="F31:F34"/>
    <mergeCell ref="H31:H34"/>
    <mergeCell ref="I31:I34"/>
    <mergeCell ref="J31:J34"/>
    <mergeCell ref="K31:K34"/>
    <mergeCell ref="B27:B30"/>
    <mergeCell ref="D27:D30"/>
    <mergeCell ref="E27:E30"/>
    <mergeCell ref="F27:F30"/>
    <mergeCell ref="H27:H30"/>
    <mergeCell ref="I27:I30"/>
    <mergeCell ref="H35:J35"/>
    <mergeCell ref="C36:E36"/>
    <mergeCell ref="H36:J36"/>
    <mergeCell ref="C35:E35"/>
    <mergeCell ref="J27:J30"/>
  </mergeCells>
  <conditionalFormatting sqref="K20 F27:F29 F24 K27:K29 K24 F31 K31">
    <cfRule type="cellIs" dxfId="8" priority="7" operator="between">
      <formula>10</formula>
      <formula>25</formula>
    </cfRule>
    <cfRule type="cellIs" dxfId="7" priority="8" operator="between">
      <formula>5</formula>
      <formula>9</formula>
    </cfRule>
    <cfRule type="cellIs" dxfId="6" priority="9" operator="between">
      <formula>0</formula>
      <formula>4</formula>
    </cfRule>
  </conditionalFormatting>
  <conditionalFormatting sqref="K8 F8 F15 K15">
    <cfRule type="cellIs" dxfId="5" priority="4" operator="between">
      <formula>10</formula>
      <formula>25</formula>
    </cfRule>
    <cfRule type="cellIs" dxfId="4" priority="5" operator="between">
      <formula>5</formula>
      <formula>9</formula>
    </cfRule>
    <cfRule type="cellIs" dxfId="3" priority="6" operator="between">
      <formula>0</formula>
      <formula>4</formula>
    </cfRule>
  </conditionalFormatting>
  <conditionalFormatting sqref="F20">
    <cfRule type="cellIs" dxfId="2" priority="1" operator="between">
      <formula>10</formula>
      <formula>25</formula>
    </cfRule>
    <cfRule type="cellIs" dxfId="1" priority="2" operator="between">
      <formula>5</formula>
      <formula>9</formula>
    </cfRule>
    <cfRule type="cellIs" dxfId="0" priority="3" operator="between">
      <formula>0</formula>
      <formula>4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2"/>
  <sheetViews>
    <sheetView workbookViewId="0">
      <selection activeCell="A3" sqref="A3"/>
    </sheetView>
  </sheetViews>
  <sheetFormatPr baseColWidth="10" defaultRowHeight="15" x14ac:dyDescent="0.25"/>
  <cols>
    <col min="1" max="1" width="13.140625" customWidth="1"/>
    <col min="2" max="2" width="5.140625" style="3" bestFit="1" customWidth="1"/>
    <col min="3" max="3" width="22.140625" customWidth="1"/>
    <col min="4" max="4" width="3.28515625" bestFit="1" customWidth="1"/>
    <col min="5" max="5" width="4.28515625" bestFit="1" customWidth="1"/>
    <col min="6" max="6" width="4.5703125" bestFit="1" customWidth="1"/>
    <col min="7" max="7" width="4.85546875" bestFit="1" customWidth="1"/>
    <col min="8" max="8" width="3.7109375" bestFit="1" customWidth="1"/>
    <col min="9" max="9" width="4.5703125" bestFit="1" customWidth="1"/>
    <col min="10" max="10" width="5.5703125" bestFit="1" customWidth="1"/>
    <col min="11" max="11" width="15.85546875" customWidth="1"/>
    <col min="12" max="12" width="14.28515625" bestFit="1" customWidth="1"/>
    <col min="15" max="15" width="11.5703125" hidden="1" customWidth="1"/>
  </cols>
  <sheetData>
    <row r="1" spans="1:16" ht="14.45" customHeight="1" x14ac:dyDescent="0.25">
      <c r="A1" s="709" t="s">
        <v>77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</row>
    <row r="2" spans="1:16" ht="14.45" customHeight="1" x14ac:dyDescent="0.25">
      <c r="A2" s="709"/>
      <c r="B2" s="709"/>
      <c r="C2" s="709"/>
      <c r="D2" s="709"/>
      <c r="E2" s="709"/>
      <c r="F2" s="709"/>
      <c r="G2" s="709"/>
      <c r="H2" s="709"/>
      <c r="I2" s="709"/>
      <c r="J2" s="709"/>
      <c r="K2" s="709"/>
    </row>
    <row r="3" spans="1:16" ht="15.75" thickBot="1" x14ac:dyDescent="0.3">
      <c r="A3" s="9"/>
      <c r="C3" s="31"/>
    </row>
    <row r="4" spans="1:16" ht="15" customHeight="1" thickBot="1" x14ac:dyDescent="0.3">
      <c r="A4" s="562" t="s">
        <v>0</v>
      </c>
      <c r="B4" s="563"/>
      <c r="C4" s="563"/>
      <c r="D4" s="564"/>
      <c r="E4" s="562" t="s">
        <v>1</v>
      </c>
      <c r="F4" s="563"/>
      <c r="G4" s="563"/>
      <c r="H4" s="563"/>
      <c r="I4" s="563"/>
      <c r="J4" s="563"/>
      <c r="K4" s="563"/>
      <c r="L4" s="563"/>
      <c r="M4" s="563"/>
      <c r="N4" s="563"/>
      <c r="O4" s="564"/>
    </row>
    <row r="5" spans="1:16" ht="14.45" customHeight="1" x14ac:dyDescent="0.25">
      <c r="A5" s="565" t="s">
        <v>38</v>
      </c>
      <c r="B5" s="566"/>
      <c r="C5" s="566"/>
      <c r="D5" s="567"/>
      <c r="E5" s="565" t="s">
        <v>40</v>
      </c>
      <c r="F5" s="566"/>
      <c r="G5" s="566"/>
      <c r="H5" s="566"/>
      <c r="I5" s="566"/>
      <c r="J5" s="566"/>
      <c r="K5" s="566"/>
      <c r="L5" s="566"/>
      <c r="M5" s="566"/>
      <c r="N5" s="566"/>
      <c r="O5" s="567"/>
    </row>
    <row r="6" spans="1:16" ht="15.75" thickBot="1" x14ac:dyDescent="0.3">
      <c r="A6" s="568"/>
      <c r="B6" s="569"/>
      <c r="C6" s="569"/>
      <c r="D6" s="570"/>
      <c r="E6" s="610"/>
      <c r="F6" s="611"/>
      <c r="G6" s="611"/>
      <c r="H6" s="611"/>
      <c r="I6" s="611"/>
      <c r="J6" s="611"/>
      <c r="K6" s="611"/>
      <c r="L6" s="611"/>
      <c r="M6" s="611"/>
      <c r="N6" s="611"/>
      <c r="O6" s="612"/>
    </row>
    <row r="7" spans="1:16" ht="14.45" customHeight="1" thickBot="1" x14ac:dyDescent="0.3">
      <c r="A7" s="619" t="s">
        <v>10</v>
      </c>
      <c r="B7" s="620"/>
      <c r="C7" s="620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1"/>
    </row>
    <row r="8" spans="1:16" ht="15" customHeight="1" thickBot="1" x14ac:dyDescent="0.3">
      <c r="A8" s="622" t="s">
        <v>11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4"/>
    </row>
    <row r="9" spans="1:16" ht="15" customHeight="1" thickBot="1" x14ac:dyDescent="0.3">
      <c r="A9" s="622" t="s">
        <v>16</v>
      </c>
      <c r="B9" s="623"/>
      <c r="C9" s="623"/>
      <c r="D9" s="623"/>
      <c r="E9" s="623"/>
      <c r="F9" s="623"/>
      <c r="G9" s="623"/>
      <c r="H9" s="686"/>
      <c r="I9" s="686"/>
      <c r="J9" s="686"/>
      <c r="K9" s="623"/>
      <c r="L9" s="623"/>
      <c r="M9" s="623"/>
      <c r="N9" s="623"/>
      <c r="O9" s="624"/>
    </row>
    <row r="10" spans="1:16" ht="15.75" thickBot="1" x14ac:dyDescent="0.3">
      <c r="A10" s="12" t="s">
        <v>2</v>
      </c>
      <c r="B10" s="13" t="s">
        <v>7</v>
      </c>
      <c r="C10" s="14" t="s">
        <v>3</v>
      </c>
      <c r="D10" s="14" t="s">
        <v>17</v>
      </c>
      <c r="E10" s="14" t="s">
        <v>6</v>
      </c>
      <c r="F10" s="15" t="s">
        <v>5</v>
      </c>
      <c r="G10" s="43" t="s">
        <v>4</v>
      </c>
      <c r="H10" s="51" t="s">
        <v>72</v>
      </c>
      <c r="I10" s="14" t="s">
        <v>5</v>
      </c>
      <c r="J10" s="53" t="s">
        <v>71</v>
      </c>
      <c r="K10" s="687" t="s">
        <v>9</v>
      </c>
      <c r="L10" s="688"/>
      <c r="M10" s="688"/>
      <c r="N10" s="688"/>
      <c r="O10" s="689"/>
      <c r="P10" s="2"/>
    </row>
    <row r="11" spans="1:16" ht="14.45" customHeight="1" x14ac:dyDescent="0.25">
      <c r="A11" s="690" t="s">
        <v>41</v>
      </c>
      <c r="B11" s="17"/>
      <c r="C11" s="18" t="s">
        <v>42</v>
      </c>
      <c r="D11" s="18" t="s">
        <v>21</v>
      </c>
      <c r="E11" s="18">
        <v>3</v>
      </c>
      <c r="F11" s="19">
        <v>3</v>
      </c>
      <c r="G11" s="20">
        <f t="shared" ref="G11:G17" si="0">E11*F11</f>
        <v>9</v>
      </c>
      <c r="H11" s="54">
        <v>2</v>
      </c>
      <c r="I11" s="54">
        <v>2</v>
      </c>
      <c r="J11" s="55">
        <f t="shared" ref="J11:J17" si="1">H11*I11</f>
        <v>4</v>
      </c>
      <c r="K11" s="693" t="s">
        <v>73</v>
      </c>
      <c r="L11" s="694"/>
      <c r="M11" s="694"/>
      <c r="N11" s="694"/>
      <c r="O11" s="695"/>
      <c r="P11" s="1"/>
    </row>
    <row r="12" spans="1:16" ht="14.45" customHeight="1" x14ac:dyDescent="0.25">
      <c r="A12" s="691"/>
      <c r="B12" s="22"/>
      <c r="C12" s="23" t="s">
        <v>39</v>
      </c>
      <c r="D12" s="23" t="s">
        <v>21</v>
      </c>
      <c r="E12" s="23">
        <v>2</v>
      </c>
      <c r="F12" s="24">
        <v>4</v>
      </c>
      <c r="G12" s="25">
        <f>E12*F12</f>
        <v>8</v>
      </c>
      <c r="H12" s="26">
        <v>2</v>
      </c>
      <c r="I12" s="26">
        <v>2</v>
      </c>
      <c r="J12" s="55">
        <f t="shared" si="1"/>
        <v>4</v>
      </c>
      <c r="K12" s="696"/>
      <c r="L12" s="697"/>
      <c r="M12" s="697"/>
      <c r="N12" s="697"/>
      <c r="O12" s="698"/>
      <c r="P12" s="1"/>
    </row>
    <row r="13" spans="1:16" x14ac:dyDescent="0.25">
      <c r="A13" s="691"/>
      <c r="B13" s="22"/>
      <c r="C13" s="23" t="s">
        <v>43</v>
      </c>
      <c r="D13" s="23" t="s">
        <v>21</v>
      </c>
      <c r="E13" s="23">
        <v>2</v>
      </c>
      <c r="F13" s="24">
        <v>4</v>
      </c>
      <c r="G13" s="25">
        <f>E13*F13</f>
        <v>8</v>
      </c>
      <c r="H13" s="26">
        <v>1</v>
      </c>
      <c r="I13" s="26">
        <v>3</v>
      </c>
      <c r="J13" s="55">
        <f t="shared" si="1"/>
        <v>3</v>
      </c>
      <c r="K13" s="696"/>
      <c r="L13" s="697"/>
      <c r="M13" s="697"/>
      <c r="N13" s="697"/>
      <c r="O13" s="699"/>
      <c r="P13" s="10"/>
    </row>
    <row r="14" spans="1:16" ht="15.75" thickBot="1" x14ac:dyDescent="0.3">
      <c r="A14" s="692"/>
      <c r="B14" s="29"/>
      <c r="C14" s="44" t="s">
        <v>44</v>
      </c>
      <c r="D14" s="44" t="s">
        <v>18</v>
      </c>
      <c r="E14" s="44">
        <v>2</v>
      </c>
      <c r="F14" s="45">
        <v>4</v>
      </c>
      <c r="G14" s="50">
        <f>E14*F14</f>
        <v>8</v>
      </c>
      <c r="H14" s="56">
        <v>2</v>
      </c>
      <c r="I14" s="56">
        <v>2</v>
      </c>
      <c r="J14" s="57">
        <f t="shared" si="1"/>
        <v>4</v>
      </c>
      <c r="K14" s="700"/>
      <c r="L14" s="701"/>
      <c r="M14" s="701"/>
      <c r="N14" s="701"/>
      <c r="O14" s="702"/>
      <c r="P14" s="1"/>
    </row>
    <row r="15" spans="1:16" x14ac:dyDescent="0.25">
      <c r="A15" s="690" t="s">
        <v>45</v>
      </c>
      <c r="B15" s="17"/>
      <c r="C15" s="18" t="s">
        <v>46</v>
      </c>
      <c r="D15" s="18" t="s">
        <v>21</v>
      </c>
      <c r="E15" s="18">
        <v>3</v>
      </c>
      <c r="F15" s="19">
        <v>4</v>
      </c>
      <c r="G15" s="58">
        <f t="shared" si="0"/>
        <v>12</v>
      </c>
      <c r="H15" s="21">
        <v>2</v>
      </c>
      <c r="I15" s="21">
        <v>4</v>
      </c>
      <c r="J15" s="52">
        <f t="shared" si="1"/>
        <v>8</v>
      </c>
      <c r="K15" s="693" t="s">
        <v>74</v>
      </c>
      <c r="L15" s="694"/>
      <c r="M15" s="694"/>
      <c r="N15" s="694"/>
      <c r="O15" s="695"/>
    </row>
    <row r="16" spans="1:16" x14ac:dyDescent="0.25">
      <c r="A16" s="691"/>
      <c r="B16" s="22"/>
      <c r="C16" s="23" t="s">
        <v>47</v>
      </c>
      <c r="D16" s="23" t="s">
        <v>18</v>
      </c>
      <c r="E16" s="23">
        <v>3</v>
      </c>
      <c r="F16" s="24">
        <v>4</v>
      </c>
      <c r="G16" s="27">
        <f t="shared" si="0"/>
        <v>12</v>
      </c>
      <c r="H16" s="26">
        <v>2</v>
      </c>
      <c r="I16" s="26">
        <v>3</v>
      </c>
      <c r="J16" s="59">
        <f t="shared" si="1"/>
        <v>6</v>
      </c>
      <c r="K16" s="696"/>
      <c r="L16" s="697"/>
      <c r="M16" s="697"/>
      <c r="N16" s="697"/>
      <c r="O16" s="698"/>
    </row>
    <row r="17" spans="1:15" ht="15.75" thickBot="1" x14ac:dyDescent="0.3">
      <c r="A17" s="703"/>
      <c r="B17" s="46"/>
      <c r="C17" s="47" t="s">
        <v>48</v>
      </c>
      <c r="D17" s="47" t="s">
        <v>18</v>
      </c>
      <c r="E17" s="47">
        <v>3</v>
      </c>
      <c r="F17" s="48">
        <v>4</v>
      </c>
      <c r="G17" s="49">
        <f t="shared" si="0"/>
        <v>12</v>
      </c>
      <c r="H17" s="60">
        <v>2</v>
      </c>
      <c r="I17" s="60">
        <v>4</v>
      </c>
      <c r="J17" s="61">
        <f t="shared" si="1"/>
        <v>8</v>
      </c>
      <c r="K17" s="704"/>
      <c r="L17" s="705"/>
      <c r="M17" s="705"/>
      <c r="N17" s="705"/>
      <c r="O17" s="706"/>
    </row>
    <row r="18" spans="1:15" x14ac:dyDescent="0.25">
      <c r="E18" s="707" t="s">
        <v>385</v>
      </c>
      <c r="F18" s="708"/>
      <c r="G18" s="79">
        <f>SUM(G11:G17)</f>
        <v>69</v>
      </c>
      <c r="H18" s="707" t="s">
        <v>385</v>
      </c>
      <c r="I18" s="708"/>
      <c r="J18" s="79">
        <f>SUM(J11:J17)</f>
        <v>37</v>
      </c>
    </row>
    <row r="19" spans="1:15" x14ac:dyDescent="0.25">
      <c r="E19" s="525" t="s">
        <v>377</v>
      </c>
      <c r="F19" s="627"/>
      <c r="G19" s="79">
        <f>AVERAGE(G11:G17)</f>
        <v>9.8571428571428577</v>
      </c>
      <c r="H19" s="525" t="s">
        <v>377</v>
      </c>
      <c r="I19" s="627"/>
      <c r="J19" s="79">
        <f>AVERAGE(J11:J17)</f>
        <v>5.2857142857142856</v>
      </c>
    </row>
    <row r="31" spans="1:15" x14ac:dyDescent="0.25">
      <c r="A31" s="524" t="s">
        <v>22</v>
      </c>
      <c r="B31" s="524"/>
      <c r="C31" s="524"/>
      <c r="L31" s="524" t="s">
        <v>23</v>
      </c>
      <c r="M31" s="524"/>
      <c r="N31" s="524"/>
      <c r="O31" s="524"/>
    </row>
    <row r="32" spans="1:15" x14ac:dyDescent="0.25">
      <c r="N32" t="s">
        <v>24</v>
      </c>
    </row>
  </sheetData>
  <mergeCells count="19">
    <mergeCell ref="A1:K2"/>
    <mergeCell ref="A7:O7"/>
    <mergeCell ref="A4:D4"/>
    <mergeCell ref="E4:O4"/>
    <mergeCell ref="A5:D6"/>
    <mergeCell ref="E5:O6"/>
    <mergeCell ref="A31:C31"/>
    <mergeCell ref="L31:O31"/>
    <mergeCell ref="A8:O8"/>
    <mergeCell ref="A9:O9"/>
    <mergeCell ref="K10:O10"/>
    <mergeCell ref="A11:A14"/>
    <mergeCell ref="K11:O14"/>
    <mergeCell ref="A15:A17"/>
    <mergeCell ref="K15:O17"/>
    <mergeCell ref="E18:F18"/>
    <mergeCell ref="E19:F19"/>
    <mergeCell ref="H18:I18"/>
    <mergeCell ref="H19:I19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1"/>
  <sheetViews>
    <sheetView workbookViewId="0">
      <selection activeCell="A3" sqref="A3"/>
    </sheetView>
  </sheetViews>
  <sheetFormatPr baseColWidth="10" defaultRowHeight="15" x14ac:dyDescent="0.25"/>
  <cols>
    <col min="1" max="1" width="18.140625" customWidth="1"/>
    <col min="2" max="3" width="11.7109375" bestFit="1" customWidth="1"/>
    <col min="4" max="4" width="60.7109375" bestFit="1" customWidth="1"/>
    <col min="5" max="6" width="5.28515625" bestFit="1" customWidth="1"/>
    <col min="7" max="7" width="5.42578125" bestFit="1" customWidth="1"/>
    <col min="8" max="8" width="5.7109375" bestFit="1" customWidth="1"/>
    <col min="10" max="10" width="11.5703125" customWidth="1"/>
    <col min="11" max="12" width="0.5703125" customWidth="1"/>
    <col min="13" max="13" width="0.42578125" customWidth="1"/>
  </cols>
  <sheetData>
    <row r="1" spans="1:18" x14ac:dyDescent="0.25">
      <c r="A1" s="718" t="s">
        <v>78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</row>
    <row r="2" spans="1:18" x14ac:dyDescent="0.25">
      <c r="A2" s="718"/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</row>
    <row r="3" spans="1:18" ht="15.75" thickBot="1" x14ac:dyDescent="0.3">
      <c r="A3" s="41"/>
      <c r="B3" s="3"/>
      <c r="C3" s="3"/>
      <c r="L3" t="s">
        <v>24</v>
      </c>
    </row>
    <row r="4" spans="1:18" ht="15.75" thickBot="1" x14ac:dyDescent="0.3">
      <c r="A4" s="719" t="s">
        <v>0</v>
      </c>
      <c r="B4" s="720"/>
      <c r="C4" s="720"/>
      <c r="D4" s="720"/>
      <c r="E4" s="721"/>
      <c r="F4" s="719" t="s">
        <v>1</v>
      </c>
      <c r="G4" s="720"/>
      <c r="H4" s="720"/>
      <c r="I4" s="720"/>
      <c r="J4" s="720"/>
      <c r="K4" s="720"/>
      <c r="L4" s="720"/>
      <c r="M4" s="721"/>
    </row>
    <row r="5" spans="1:18" x14ac:dyDescent="0.25">
      <c r="A5" s="722" t="s">
        <v>49</v>
      </c>
      <c r="B5" s="723"/>
      <c r="C5" s="723"/>
      <c r="D5" s="723"/>
      <c r="E5" s="724"/>
      <c r="F5" s="722" t="s">
        <v>50</v>
      </c>
      <c r="G5" s="723"/>
      <c r="H5" s="723"/>
      <c r="I5" s="723"/>
      <c r="J5" s="723"/>
      <c r="K5" s="723"/>
      <c r="L5" s="723"/>
      <c r="M5" s="724"/>
    </row>
    <row r="6" spans="1:18" ht="15.75" thickBot="1" x14ac:dyDescent="0.3">
      <c r="A6" s="725"/>
      <c r="B6" s="726"/>
      <c r="C6" s="726"/>
      <c r="D6" s="726"/>
      <c r="E6" s="727"/>
      <c r="F6" s="728"/>
      <c r="G6" s="729"/>
      <c r="H6" s="729"/>
      <c r="I6" s="729"/>
      <c r="J6" s="729"/>
      <c r="K6" s="729"/>
      <c r="L6" s="729"/>
      <c r="M6" s="730"/>
    </row>
    <row r="7" spans="1:18" ht="15.75" thickBot="1" x14ac:dyDescent="0.3">
      <c r="A7" s="731" t="s">
        <v>10</v>
      </c>
      <c r="B7" s="732"/>
      <c r="C7" s="732"/>
      <c r="D7" s="732"/>
      <c r="E7" s="732"/>
      <c r="F7" s="732"/>
      <c r="G7" s="732"/>
      <c r="H7" s="732"/>
      <c r="I7" s="732"/>
      <c r="J7" s="732"/>
      <c r="K7" s="732"/>
      <c r="L7" s="732"/>
      <c r="M7" s="733"/>
    </row>
    <row r="8" spans="1:18" ht="15.75" thickBot="1" x14ac:dyDescent="0.3">
      <c r="A8" s="734" t="s">
        <v>11</v>
      </c>
      <c r="B8" s="735"/>
      <c r="C8" s="735"/>
      <c r="D8" s="735"/>
      <c r="E8" s="735"/>
      <c r="F8" s="735"/>
      <c r="G8" s="735"/>
      <c r="H8" s="735"/>
      <c r="I8" s="735"/>
      <c r="J8" s="735"/>
      <c r="K8" s="735"/>
      <c r="L8" s="735"/>
      <c r="M8" s="736"/>
    </row>
    <row r="9" spans="1:18" ht="15.75" thickBot="1" x14ac:dyDescent="0.3">
      <c r="A9" s="734" t="s">
        <v>16</v>
      </c>
      <c r="B9" s="735"/>
      <c r="C9" s="735"/>
      <c r="D9" s="735"/>
      <c r="E9" s="735"/>
      <c r="F9" s="735"/>
      <c r="G9" s="735"/>
      <c r="H9" s="735"/>
      <c r="I9" s="735"/>
      <c r="J9" s="735"/>
      <c r="K9" s="735"/>
      <c r="L9" s="735"/>
      <c r="M9" s="736"/>
    </row>
    <row r="10" spans="1:18" ht="15.75" thickBot="1" x14ac:dyDescent="0.3">
      <c r="A10" s="32" t="s">
        <v>51</v>
      </c>
      <c r="B10" s="33" t="s">
        <v>52</v>
      </c>
      <c r="C10" s="33" t="s">
        <v>470</v>
      </c>
      <c r="D10" s="34" t="s">
        <v>3</v>
      </c>
      <c r="E10" s="34" t="s">
        <v>17</v>
      </c>
      <c r="F10" s="34" t="s">
        <v>6</v>
      </c>
      <c r="G10" s="35" t="s">
        <v>5</v>
      </c>
      <c r="H10" s="32" t="s">
        <v>4</v>
      </c>
      <c r="I10" s="737" t="s">
        <v>53</v>
      </c>
      <c r="J10" s="738"/>
      <c r="K10" s="738"/>
      <c r="L10" s="738"/>
      <c r="M10" s="739"/>
    </row>
    <row r="11" spans="1:18" x14ac:dyDescent="0.25">
      <c r="A11" s="100" t="s">
        <v>467</v>
      </c>
      <c r="B11" s="101" t="s">
        <v>473</v>
      </c>
      <c r="C11" s="101" t="s">
        <v>472</v>
      </c>
      <c r="D11" s="102" t="s">
        <v>475</v>
      </c>
      <c r="E11" s="102" t="s">
        <v>56</v>
      </c>
      <c r="F11" s="102">
        <v>2</v>
      </c>
      <c r="G11" s="102">
        <v>2</v>
      </c>
      <c r="H11" s="103">
        <f t="shared" ref="H11" si="0">G11*F11</f>
        <v>4</v>
      </c>
      <c r="I11" s="744" t="s">
        <v>469</v>
      </c>
      <c r="J11" s="744"/>
      <c r="K11" s="744"/>
      <c r="L11" s="744"/>
      <c r="M11" s="745"/>
    </row>
    <row r="12" spans="1:18" x14ac:dyDescent="0.25">
      <c r="A12" s="104" t="s">
        <v>471</v>
      </c>
      <c r="B12" s="95" t="s">
        <v>468</v>
      </c>
      <c r="C12" s="95" t="s">
        <v>474</v>
      </c>
      <c r="D12" s="94" t="s">
        <v>475</v>
      </c>
      <c r="E12" s="94" t="s">
        <v>56</v>
      </c>
      <c r="F12" s="94">
        <v>2</v>
      </c>
      <c r="G12" s="94">
        <v>2</v>
      </c>
      <c r="H12" s="98">
        <v>4</v>
      </c>
      <c r="I12" s="710" t="s">
        <v>469</v>
      </c>
      <c r="J12" s="710"/>
      <c r="K12" s="710"/>
      <c r="L12" s="710"/>
      <c r="M12" s="711"/>
      <c r="N12" s="96"/>
      <c r="O12" s="96"/>
      <c r="P12" s="96"/>
      <c r="Q12" s="96"/>
      <c r="R12" s="96"/>
    </row>
    <row r="13" spans="1:18" x14ac:dyDescent="0.25">
      <c r="A13" s="104" t="s">
        <v>62</v>
      </c>
      <c r="B13" s="95" t="s">
        <v>476</v>
      </c>
      <c r="C13" s="95" t="s">
        <v>477</v>
      </c>
      <c r="D13" s="94" t="s">
        <v>475</v>
      </c>
      <c r="E13" s="94" t="s">
        <v>56</v>
      </c>
      <c r="F13" s="94">
        <v>2</v>
      </c>
      <c r="G13" s="94">
        <v>2</v>
      </c>
      <c r="H13" s="98">
        <v>4</v>
      </c>
      <c r="I13" s="710" t="s">
        <v>469</v>
      </c>
      <c r="J13" s="710"/>
      <c r="K13" s="710"/>
      <c r="L13" s="710"/>
      <c r="M13" s="711"/>
      <c r="N13" s="97"/>
      <c r="O13" s="97"/>
      <c r="P13" s="97"/>
      <c r="Q13" s="97"/>
      <c r="R13" s="96"/>
    </row>
    <row r="14" spans="1:18" x14ac:dyDescent="0.25">
      <c r="A14" s="105" t="s">
        <v>65</v>
      </c>
      <c r="B14" s="8" t="s">
        <v>54</v>
      </c>
      <c r="C14" s="8" t="s">
        <v>478</v>
      </c>
      <c r="D14" s="4" t="s">
        <v>58</v>
      </c>
      <c r="E14" s="4" t="s">
        <v>59</v>
      </c>
      <c r="F14" s="5">
        <v>2</v>
      </c>
      <c r="G14" s="5">
        <v>2</v>
      </c>
      <c r="H14" s="98">
        <f t="shared" ref="H14:H20" si="1">G14*F14</f>
        <v>4</v>
      </c>
      <c r="I14" s="712" t="s">
        <v>19</v>
      </c>
      <c r="J14" s="712"/>
      <c r="K14" s="712"/>
      <c r="L14" s="712"/>
      <c r="M14" s="713"/>
      <c r="N14" s="96"/>
      <c r="O14" s="96"/>
      <c r="P14" s="96"/>
      <c r="Q14" s="96"/>
      <c r="R14" s="96"/>
    </row>
    <row r="15" spans="1:18" x14ac:dyDescent="0.25">
      <c r="A15" s="105" t="s">
        <v>479</v>
      </c>
      <c r="B15" s="8" t="s">
        <v>64</v>
      </c>
      <c r="C15" s="8" t="s">
        <v>480</v>
      </c>
      <c r="D15" s="4" t="s">
        <v>481</v>
      </c>
      <c r="E15" s="4" t="s">
        <v>59</v>
      </c>
      <c r="F15" s="5">
        <v>2</v>
      </c>
      <c r="G15" s="5">
        <v>2</v>
      </c>
      <c r="H15" s="98">
        <f t="shared" si="1"/>
        <v>4</v>
      </c>
      <c r="I15" s="710" t="s">
        <v>19</v>
      </c>
      <c r="J15" s="710"/>
      <c r="K15" s="710"/>
      <c r="L15" s="710"/>
      <c r="M15" s="711"/>
      <c r="N15" s="96"/>
      <c r="O15" s="96"/>
      <c r="P15" s="96"/>
      <c r="Q15" s="96"/>
      <c r="R15" s="96"/>
    </row>
    <row r="16" spans="1:18" x14ac:dyDescent="0.25">
      <c r="A16" s="105" t="s">
        <v>61</v>
      </c>
      <c r="B16" s="8" t="s">
        <v>64</v>
      </c>
      <c r="C16" s="8" t="s">
        <v>482</v>
      </c>
      <c r="D16" s="4" t="s">
        <v>481</v>
      </c>
      <c r="E16" s="4" t="s">
        <v>59</v>
      </c>
      <c r="F16" s="5">
        <v>2</v>
      </c>
      <c r="G16" s="5">
        <v>2</v>
      </c>
      <c r="H16" s="98">
        <f t="shared" si="1"/>
        <v>4</v>
      </c>
      <c r="I16" s="710" t="s">
        <v>19</v>
      </c>
      <c r="J16" s="710"/>
      <c r="K16" s="710"/>
      <c r="L16" s="710"/>
      <c r="M16" s="711"/>
      <c r="N16" s="96"/>
      <c r="O16" s="96"/>
      <c r="P16" s="96"/>
      <c r="Q16" s="96"/>
      <c r="R16" s="96"/>
    </row>
    <row r="17" spans="1:18" x14ac:dyDescent="0.25">
      <c r="A17" s="105" t="s">
        <v>63</v>
      </c>
      <c r="B17" s="8" t="s">
        <v>64</v>
      </c>
      <c r="C17" s="8" t="s">
        <v>483</v>
      </c>
      <c r="D17" s="4" t="s">
        <v>481</v>
      </c>
      <c r="E17" s="4" t="s">
        <v>59</v>
      </c>
      <c r="F17" s="5">
        <v>2</v>
      </c>
      <c r="G17" s="5">
        <v>2</v>
      </c>
      <c r="H17" s="98">
        <f t="shared" si="1"/>
        <v>4</v>
      </c>
      <c r="I17" s="714" t="s">
        <v>19</v>
      </c>
      <c r="J17" s="714"/>
      <c r="K17" s="714"/>
      <c r="L17" s="714"/>
      <c r="M17" s="715"/>
      <c r="N17" s="96"/>
      <c r="O17" s="96"/>
      <c r="P17" s="96"/>
      <c r="Q17" s="96"/>
      <c r="R17" s="96"/>
    </row>
    <row r="18" spans="1:18" x14ac:dyDescent="0.25">
      <c r="A18" s="105" t="s">
        <v>60</v>
      </c>
      <c r="B18" s="8" t="s">
        <v>57</v>
      </c>
      <c r="C18" s="8" t="s">
        <v>484</v>
      </c>
      <c r="D18" s="4" t="s">
        <v>58</v>
      </c>
      <c r="E18" s="4" t="s">
        <v>59</v>
      </c>
      <c r="F18" s="4">
        <v>2</v>
      </c>
      <c r="G18" s="4">
        <v>2</v>
      </c>
      <c r="H18" s="98">
        <f t="shared" si="1"/>
        <v>4</v>
      </c>
      <c r="I18" s="712" t="s">
        <v>19</v>
      </c>
      <c r="J18" s="712"/>
      <c r="K18" s="712"/>
      <c r="L18" s="712"/>
      <c r="M18" s="713"/>
      <c r="N18" s="96"/>
      <c r="O18" s="96"/>
      <c r="P18" s="96"/>
      <c r="Q18" s="96"/>
      <c r="R18" s="96"/>
    </row>
    <row r="19" spans="1:18" x14ac:dyDescent="0.25">
      <c r="A19" s="106" t="s">
        <v>66</v>
      </c>
      <c r="B19" s="99" t="s">
        <v>67</v>
      </c>
      <c r="C19" s="99" t="s">
        <v>485</v>
      </c>
      <c r="D19" s="4" t="s">
        <v>55</v>
      </c>
      <c r="E19" s="4" t="s">
        <v>56</v>
      </c>
      <c r="F19" s="4">
        <v>2</v>
      </c>
      <c r="G19" s="4">
        <v>2</v>
      </c>
      <c r="H19" s="98">
        <f t="shared" si="1"/>
        <v>4</v>
      </c>
      <c r="I19" s="746" t="s">
        <v>469</v>
      </c>
      <c r="J19" s="746"/>
      <c r="K19" s="746"/>
      <c r="L19" s="746"/>
      <c r="M19" s="747"/>
      <c r="N19" s="96"/>
      <c r="O19" s="96"/>
      <c r="P19" s="96"/>
      <c r="Q19" s="96"/>
      <c r="R19" s="96"/>
    </row>
    <row r="20" spans="1:18" x14ac:dyDescent="0.25">
      <c r="A20" s="107" t="s">
        <v>486</v>
      </c>
      <c r="B20" s="95" t="s">
        <v>487</v>
      </c>
      <c r="C20" s="95" t="s">
        <v>488</v>
      </c>
      <c r="D20" s="94" t="s">
        <v>58</v>
      </c>
      <c r="E20" s="94" t="s">
        <v>59</v>
      </c>
      <c r="F20" s="94">
        <v>2</v>
      </c>
      <c r="G20" s="94">
        <v>2</v>
      </c>
      <c r="H20" s="98">
        <f t="shared" si="1"/>
        <v>4</v>
      </c>
      <c r="I20" s="740" t="s">
        <v>489</v>
      </c>
      <c r="J20" s="740"/>
      <c r="K20" s="740"/>
      <c r="L20" s="740"/>
      <c r="M20" s="741"/>
      <c r="N20" s="96"/>
      <c r="O20" s="96"/>
      <c r="P20" s="96"/>
      <c r="Q20" s="96"/>
      <c r="R20" s="96"/>
    </row>
    <row r="21" spans="1:18" x14ac:dyDescent="0.25">
      <c r="A21" s="105"/>
      <c r="B21" s="8"/>
      <c r="C21" s="8"/>
      <c r="D21" s="4"/>
      <c r="E21" s="4"/>
      <c r="F21" s="4"/>
      <c r="G21" s="4"/>
      <c r="H21" s="98"/>
      <c r="I21" s="742"/>
      <c r="J21" s="742"/>
      <c r="K21" s="742"/>
      <c r="L21" s="742"/>
      <c r="M21" s="743"/>
      <c r="N21" s="96"/>
      <c r="O21" s="96"/>
      <c r="P21" s="96"/>
      <c r="Q21" s="96"/>
      <c r="R21" s="96"/>
    </row>
    <row r="22" spans="1:18" x14ac:dyDescent="0.25">
      <c r="A22" s="105"/>
      <c r="B22" s="8"/>
      <c r="C22" s="8"/>
      <c r="D22" s="4"/>
      <c r="E22" s="4"/>
      <c r="F22" s="4"/>
      <c r="G22" s="4"/>
      <c r="H22" s="93"/>
      <c r="I22" s="716"/>
      <c r="J22" s="716"/>
      <c r="K22" s="716"/>
      <c r="L22" s="716"/>
      <c r="M22" s="717"/>
      <c r="N22" s="96"/>
      <c r="O22" s="96"/>
      <c r="P22" s="96"/>
      <c r="Q22" s="96"/>
      <c r="R22" s="96"/>
    </row>
    <row r="23" spans="1:18" x14ac:dyDescent="0.25">
      <c r="A23" s="105"/>
      <c r="B23" s="8"/>
      <c r="C23" s="8"/>
      <c r="D23" s="4"/>
      <c r="E23" s="4"/>
      <c r="F23" s="4"/>
      <c r="G23" s="4"/>
      <c r="H23" s="98"/>
      <c r="I23" s="742"/>
      <c r="J23" s="742"/>
      <c r="K23" s="742"/>
      <c r="L23" s="742"/>
      <c r="M23" s="743"/>
    </row>
    <row r="24" spans="1:18" x14ac:dyDescent="0.25">
      <c r="A24" s="105"/>
      <c r="B24" s="8"/>
      <c r="C24" s="8"/>
      <c r="D24" s="4"/>
      <c r="E24" s="4"/>
      <c r="F24" s="4"/>
      <c r="G24" s="4"/>
      <c r="H24" s="98"/>
      <c r="I24" s="742"/>
      <c r="J24" s="742"/>
      <c r="K24" s="742"/>
      <c r="L24" s="742"/>
      <c r="M24" s="743"/>
    </row>
    <row r="25" spans="1:18" x14ac:dyDescent="0.25">
      <c r="A25" s="105"/>
      <c r="B25" s="8"/>
      <c r="C25" s="8"/>
      <c r="D25" s="4"/>
      <c r="E25" s="4"/>
      <c r="F25" s="4"/>
      <c r="G25" s="4"/>
      <c r="H25" s="98"/>
      <c r="I25" s="742"/>
      <c r="J25" s="742"/>
      <c r="K25" s="742"/>
      <c r="L25" s="742"/>
      <c r="M25" s="743"/>
    </row>
    <row r="26" spans="1:18" x14ac:dyDescent="0.25">
      <c r="A26" s="105"/>
      <c r="B26" s="8"/>
      <c r="C26" s="8"/>
      <c r="D26" s="4"/>
      <c r="E26" s="4"/>
      <c r="F26" s="4"/>
      <c r="G26" s="4"/>
      <c r="H26" s="98"/>
      <c r="I26" s="742"/>
      <c r="J26" s="742"/>
      <c r="K26" s="742"/>
      <c r="L26" s="742"/>
      <c r="M26" s="743"/>
    </row>
    <row r="27" spans="1:18" x14ac:dyDescent="0.25">
      <c r="A27" s="105"/>
      <c r="B27" s="8"/>
      <c r="C27" s="8"/>
      <c r="D27" s="4"/>
      <c r="E27" s="4"/>
      <c r="F27" s="4"/>
      <c r="G27" s="4"/>
      <c r="H27" s="98"/>
      <c r="I27" s="742"/>
      <c r="J27" s="742"/>
      <c r="K27" s="742"/>
      <c r="L27" s="742"/>
      <c r="M27" s="743"/>
    </row>
    <row r="28" spans="1:18" x14ac:dyDescent="0.25">
      <c r="A28" s="105"/>
      <c r="B28" s="8"/>
      <c r="C28" s="8"/>
      <c r="D28" s="4"/>
      <c r="E28" s="4"/>
      <c r="F28" s="4"/>
      <c r="G28" s="4"/>
      <c r="H28" s="93"/>
      <c r="I28" s="716"/>
      <c r="J28" s="716"/>
      <c r="K28" s="716"/>
      <c r="L28" s="716"/>
      <c r="M28" s="717"/>
    </row>
    <row r="29" spans="1:18" x14ac:dyDescent="0.25">
      <c r="A29" s="105"/>
      <c r="B29" s="8"/>
      <c r="C29" s="8"/>
      <c r="D29" s="4"/>
      <c r="E29" s="4"/>
      <c r="F29" s="4"/>
      <c r="G29" s="4"/>
      <c r="H29" s="98"/>
      <c r="I29" s="742"/>
      <c r="J29" s="742"/>
      <c r="K29" s="742"/>
      <c r="L29" s="742"/>
      <c r="M29" s="743"/>
    </row>
    <row r="30" spans="1:18" x14ac:dyDescent="0.25">
      <c r="A30" s="105"/>
      <c r="B30" s="8"/>
      <c r="C30" s="8"/>
      <c r="D30" s="4"/>
      <c r="E30" s="4"/>
      <c r="F30" s="4"/>
      <c r="G30" s="4"/>
      <c r="H30" s="98"/>
      <c r="I30" s="742"/>
      <c r="J30" s="742"/>
      <c r="K30" s="742"/>
      <c r="L30" s="742"/>
      <c r="M30" s="743"/>
    </row>
    <row r="31" spans="1:18" x14ac:dyDescent="0.25">
      <c r="A31" s="105"/>
      <c r="B31" s="8"/>
      <c r="C31" s="8"/>
      <c r="D31" s="4"/>
      <c r="E31" s="4"/>
      <c r="F31" s="5"/>
      <c r="G31" s="5"/>
      <c r="H31" s="93"/>
      <c r="I31" s="716"/>
      <c r="J31" s="716"/>
      <c r="K31" s="716"/>
      <c r="L31" s="716"/>
      <c r="M31" s="717"/>
    </row>
    <row r="32" spans="1:18" x14ac:dyDescent="0.25">
      <c r="A32" s="105"/>
      <c r="B32" s="8"/>
      <c r="C32" s="8"/>
      <c r="D32" s="4"/>
      <c r="E32" s="4"/>
      <c r="F32" s="5"/>
      <c r="G32" s="5"/>
      <c r="H32" s="98"/>
      <c r="I32" s="742"/>
      <c r="J32" s="742"/>
      <c r="K32" s="742"/>
      <c r="L32" s="742"/>
      <c r="M32" s="743"/>
    </row>
    <row r="33" spans="1:13" x14ac:dyDescent="0.25">
      <c r="A33" s="105"/>
      <c r="B33" s="8"/>
      <c r="C33" s="8"/>
      <c r="D33" s="4"/>
      <c r="E33" s="4"/>
      <c r="F33" s="5"/>
      <c r="G33" s="5"/>
      <c r="H33" s="98"/>
      <c r="I33" s="742"/>
      <c r="J33" s="742"/>
      <c r="K33" s="742"/>
      <c r="L33" s="742"/>
      <c r="M33" s="743"/>
    </row>
    <row r="34" spans="1:13" ht="15.75" thickBot="1" x14ac:dyDescent="0.3">
      <c r="A34" s="108"/>
      <c r="B34" s="36"/>
      <c r="C34" s="36"/>
      <c r="D34" s="6"/>
      <c r="E34" s="6"/>
      <c r="F34" s="6"/>
      <c r="G34" s="6"/>
      <c r="H34" s="109"/>
      <c r="I34" s="748"/>
      <c r="J34" s="748"/>
      <c r="K34" s="748"/>
      <c r="L34" s="748"/>
      <c r="M34" s="749"/>
    </row>
    <row r="35" spans="1:13" x14ac:dyDescent="0.25">
      <c r="A35" s="750" t="s">
        <v>490</v>
      </c>
      <c r="B35" s="750"/>
      <c r="C35" s="750"/>
      <c r="D35" s="750"/>
      <c r="E35" s="750"/>
      <c r="F35" s="750"/>
      <c r="G35" s="750"/>
      <c r="H35" s="750"/>
      <c r="I35" s="750"/>
      <c r="J35" s="750"/>
      <c r="K35" s="750"/>
      <c r="L35" s="750"/>
    </row>
    <row r="36" spans="1:13" x14ac:dyDescent="0.25">
      <c r="A36" s="750"/>
      <c r="B36" s="750"/>
      <c r="C36" s="750"/>
      <c r="D36" s="750"/>
      <c r="E36" s="750"/>
      <c r="F36" s="750"/>
      <c r="G36" s="750"/>
      <c r="H36" s="750"/>
      <c r="I36" s="750"/>
      <c r="J36" s="750"/>
      <c r="K36" s="750"/>
      <c r="L36" s="750"/>
    </row>
    <row r="37" spans="1:13" ht="15.75" thickBot="1" x14ac:dyDescent="0.3">
      <c r="A37" s="750"/>
      <c r="B37" s="750"/>
      <c r="C37" s="750"/>
      <c r="D37" s="750"/>
      <c r="E37" s="750"/>
      <c r="F37" s="750"/>
      <c r="G37" s="750"/>
      <c r="H37" s="750"/>
      <c r="I37" s="750"/>
      <c r="J37" s="750"/>
      <c r="K37" s="750"/>
      <c r="L37" s="750"/>
      <c r="M37" s="37"/>
    </row>
    <row r="38" spans="1:13" ht="15.75" thickBot="1" x14ac:dyDescent="0.3">
      <c r="A38" s="751" t="s">
        <v>68</v>
      </c>
      <c r="B38" s="752"/>
      <c r="C38" s="752"/>
      <c r="D38" s="752"/>
      <c r="E38" s="752"/>
      <c r="F38" s="752"/>
      <c r="G38" s="752"/>
      <c r="H38" s="752"/>
      <c r="I38" s="752"/>
      <c r="J38" s="752"/>
      <c r="K38" s="752"/>
      <c r="L38" s="753"/>
      <c r="M38" s="38"/>
    </row>
    <row r="39" spans="1:13" ht="15.75" thickBot="1" x14ac:dyDescent="0.3">
      <c r="A39" s="751" t="s">
        <v>69</v>
      </c>
      <c r="B39" s="752"/>
      <c r="C39" s="752"/>
      <c r="D39" s="752"/>
      <c r="E39" s="752"/>
      <c r="F39" s="752"/>
      <c r="G39" s="752"/>
      <c r="H39" s="752"/>
      <c r="I39" s="752"/>
      <c r="J39" s="752"/>
      <c r="K39" s="752"/>
      <c r="L39" s="753"/>
      <c r="M39" s="39"/>
    </row>
    <row r="40" spans="1:13" x14ac:dyDescent="0.25">
      <c r="B40" s="3"/>
      <c r="M40" s="39"/>
    </row>
    <row r="41" spans="1:13" x14ac:dyDescent="0.25">
      <c r="A41" s="524" t="s">
        <v>22</v>
      </c>
      <c r="B41" s="524"/>
      <c r="C41" s="524"/>
      <c r="I41" s="524" t="s">
        <v>23</v>
      </c>
      <c r="J41" s="524"/>
      <c r="K41" s="524"/>
      <c r="L41" s="524"/>
      <c r="M41" s="39"/>
    </row>
  </sheetData>
  <mergeCells count="38">
    <mergeCell ref="A35:L37"/>
    <mergeCell ref="A38:L38"/>
    <mergeCell ref="A39:L39"/>
    <mergeCell ref="A41:C41"/>
    <mergeCell ref="I41:L41"/>
    <mergeCell ref="I34:M34"/>
    <mergeCell ref="I23:M23"/>
    <mergeCell ref="I24:M24"/>
    <mergeCell ref="I25:M25"/>
    <mergeCell ref="I26:M26"/>
    <mergeCell ref="I27:M27"/>
    <mergeCell ref="I28:M28"/>
    <mergeCell ref="I29:M29"/>
    <mergeCell ref="I30:M30"/>
    <mergeCell ref="I31:M31"/>
    <mergeCell ref="I32:M32"/>
    <mergeCell ref="I33:M33"/>
    <mergeCell ref="I22:M22"/>
    <mergeCell ref="A1:M2"/>
    <mergeCell ref="A4:E4"/>
    <mergeCell ref="F4:M4"/>
    <mergeCell ref="A5:E6"/>
    <mergeCell ref="F5:M6"/>
    <mergeCell ref="A7:M7"/>
    <mergeCell ref="A8:M8"/>
    <mergeCell ref="A9:M9"/>
    <mergeCell ref="I10:M10"/>
    <mergeCell ref="I20:M20"/>
    <mergeCell ref="I21:M21"/>
    <mergeCell ref="I11:M11"/>
    <mergeCell ref="I12:M12"/>
    <mergeCell ref="I18:M18"/>
    <mergeCell ref="I19:M19"/>
    <mergeCell ref="I13:M13"/>
    <mergeCell ref="I14:M14"/>
    <mergeCell ref="I15:M15"/>
    <mergeCell ref="I16:M16"/>
    <mergeCell ref="I17:M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Oversikt</vt:lpstr>
      <vt:lpstr>Historikk</vt:lpstr>
      <vt:lpstr>Ytremiljø</vt:lpstr>
      <vt:lpstr>Kvalitet</vt:lpstr>
      <vt:lpstr>HMS</vt:lpstr>
      <vt:lpstr>Beredskap</vt:lpstr>
      <vt:lpstr>El - sikkerhet</vt:lpstr>
      <vt:lpstr>Kjemiske stoffer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Øyvind Stene</dc:creator>
  <cp:lastModifiedBy>Keilen, Ellen Kristine</cp:lastModifiedBy>
  <cp:lastPrinted>2018-02-01T12:58:54Z</cp:lastPrinted>
  <dcterms:created xsi:type="dcterms:W3CDTF">2014-09-18T06:03:25Z</dcterms:created>
  <dcterms:modified xsi:type="dcterms:W3CDTF">2022-02-21T09:30:56Z</dcterms:modified>
</cp:coreProperties>
</file>