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tlsah\Desktop\AAA\NETT\"/>
    </mc:Choice>
  </mc:AlternateContent>
  <xr:revisionPtr revIDLastSave="0" documentId="8_{32C40AC8-BCE4-4504-AE51-D128EE63078B}" xr6:coauthVersionLast="44" xr6:coauthVersionMax="44" xr10:uidLastSave="{00000000-0000-0000-0000-000000000000}"/>
  <bookViews>
    <workbookView xWindow="-120" yWindow="-120" windowWidth="19440" windowHeight="15000" xr2:uid="{00000000-000D-0000-FFFF-FFFF00000000}"/>
  </bookViews>
  <sheets>
    <sheet name="Ark1" sheetId="1" r:id="rId1"/>
    <sheet name="Ark2" sheetId="2" r:id="rId2"/>
    <sheet name="Ark3" sheetId="3" r:id="rId3"/>
    <sheet name="Ark4" sheetId="4" r:id="rId4"/>
    <sheet name="Ark5" sheetId="5" r:id="rId5"/>
  </sheets>
  <definedNames>
    <definedName name="GyldigAvd.">'Ark2'!$A$1:$A$5</definedName>
    <definedName name="Liste">'Ark2'!$A$1:$A$6</definedName>
    <definedName name="Liste1">'Ark2'!$D$1:$D$3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6" i="1" l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23" i="1"/>
  <c r="J24" i="1"/>
  <c r="J25" i="1"/>
  <c r="J22" i="1"/>
  <c r="G69" i="1" l="1"/>
  <c r="C110" i="1" l="1"/>
  <c r="C69" i="1"/>
  <c r="J69" i="1" l="1"/>
  <c r="L6" i="1" s="1"/>
  <c r="J110" i="1"/>
  <c r="L7" i="1" s="1"/>
  <c r="M4" i="1" l="1"/>
  <c r="L8" i="1" l="1"/>
  <c r="L11" i="1" s="1"/>
</calcChain>
</file>

<file path=xl/sharedStrings.xml><?xml version="1.0" encoding="utf-8"?>
<sst xmlns="http://schemas.openxmlformats.org/spreadsheetml/2006/main" count="416" uniqueCount="92">
  <si>
    <t xml:space="preserve"> TILSKUDD TIL  KOMMUNALT RUSARBEID OVER STATSBUDSJETTET 2020 KAP 765.62  </t>
  </si>
  <si>
    <t>Fylke: Trøndelag</t>
  </si>
  <si>
    <t xml:space="preserve">Antall kommuner totalt i fylket </t>
  </si>
  <si>
    <t>Videreføringer fra 2019</t>
  </si>
  <si>
    <r>
      <t xml:space="preserve">Fylles ved tildeling av mer enn 1 stilling pr kommune </t>
    </r>
    <r>
      <rPr>
        <b/>
        <sz val="11"/>
        <color rgb="FF9C0006"/>
        <rFont val="Calibri"/>
        <family val="2"/>
      </rPr>
      <t>↓</t>
    </r>
  </si>
  <si>
    <t>Antall kommuner i fylket som mottar tilskudd</t>
  </si>
  <si>
    <t>Søkerkommune/Bydel</t>
  </si>
  <si>
    <r>
      <t xml:space="preserve">Stillingens innretning
</t>
    </r>
    <r>
      <rPr>
        <sz val="10"/>
        <rFont val="Calibri"/>
        <family val="2"/>
        <scheme val="minor"/>
      </rPr>
      <t>(velg et alernativ)</t>
    </r>
  </si>
  <si>
    <t>Stillingsprosent</t>
  </si>
  <si>
    <t>Søknadssum 2020</t>
  </si>
  <si>
    <r>
      <t xml:space="preserve">Avslag/Innvilget
</t>
    </r>
    <r>
      <rPr>
        <sz val="10"/>
        <rFont val="Calibri"/>
        <family val="2"/>
        <scheme val="minor"/>
      </rPr>
      <t>(velg et alternativ)</t>
    </r>
  </si>
  <si>
    <r>
      <t xml:space="preserve">Tilskuddsår
</t>
    </r>
    <r>
      <rPr>
        <sz val="10"/>
        <rFont val="Calibri"/>
        <family val="2"/>
        <scheme val="minor"/>
      </rPr>
      <t>(velg et alternativ)</t>
    </r>
  </si>
  <si>
    <t>Tildeling 2020</t>
  </si>
  <si>
    <t>Total tildeling pr kommune</t>
  </si>
  <si>
    <t>Overført fra 2019</t>
  </si>
  <si>
    <t>Utbetaling 2020</t>
  </si>
  <si>
    <t>Antall kommuner i fylket som ikke mottar tilskudd</t>
  </si>
  <si>
    <t>Frøya kommune sak 20/2964</t>
  </si>
  <si>
    <t>Tiltak rettet mot barn og unge 0 - 17 år</t>
  </si>
  <si>
    <t>År 3</t>
  </si>
  <si>
    <t>Eventuelle andre innretninger</t>
  </si>
  <si>
    <t>År 2</t>
  </si>
  <si>
    <t>Utbetaling videreføringer</t>
  </si>
  <si>
    <t>Oppfølgingstjenester i bolig</t>
  </si>
  <si>
    <t>Utbetaling nye</t>
  </si>
  <si>
    <t>Flerfaglige oppfølgende team</t>
  </si>
  <si>
    <t>År 4</t>
  </si>
  <si>
    <t>Sum utbetaling</t>
  </si>
  <si>
    <t>Grong kommune 20/2952</t>
  </si>
  <si>
    <t>Fullmaktsbeløp</t>
  </si>
  <si>
    <t>Rest fullmakt</t>
  </si>
  <si>
    <t>Antall søknader videreføring</t>
  </si>
  <si>
    <t>Antall søknader nye</t>
  </si>
  <si>
    <t>Antall søknader innvilget</t>
  </si>
  <si>
    <t>Antall nye kommuner</t>
  </si>
  <si>
    <t xml:space="preserve">Antall nye årsverk </t>
  </si>
  <si>
    <t>Lavterskel helsetilbud/skadereduserende tilbud</t>
  </si>
  <si>
    <t>Antall årsverk totalt</t>
  </si>
  <si>
    <t>Malvik kommune 20/2966</t>
  </si>
  <si>
    <t>Arbeids- og aktivitetsrettede tiltak</t>
  </si>
  <si>
    <t>Melhus kommune 20/2910</t>
  </si>
  <si>
    <t>Midtre Gauldal kommune 20/2715</t>
  </si>
  <si>
    <t>Ansatte med brukererfaring/erfaringskonsulenter</t>
  </si>
  <si>
    <t>Røros 20/2676</t>
  </si>
  <si>
    <t>Steinkjer kommune 20/2620</t>
  </si>
  <si>
    <t>Nye stillinger 2020</t>
  </si>
  <si>
    <r>
      <t xml:space="preserve">Stillingens innretning
</t>
    </r>
    <r>
      <rPr>
        <sz val="10"/>
        <rFont val="Calibri"/>
        <family val="2"/>
        <scheme val="minor"/>
      </rPr>
      <t>(velg et alternativ)</t>
    </r>
  </si>
  <si>
    <t xml:space="preserve">Søknadssum 2020
</t>
  </si>
  <si>
    <r>
      <t xml:space="preserve">Avslag/innvilget
</t>
    </r>
    <r>
      <rPr>
        <sz val="10"/>
        <rFont val="Calibri"/>
        <family val="2"/>
        <scheme val="minor"/>
      </rPr>
      <t>(velg et alernativ)</t>
    </r>
  </si>
  <si>
    <t xml:space="preserve">Rennebu kommune </t>
  </si>
  <si>
    <t>SUM</t>
  </si>
  <si>
    <t>Avslag</t>
  </si>
  <si>
    <t>Innvilget</t>
  </si>
  <si>
    <t>Delvis innvilget</t>
  </si>
  <si>
    <t>Røros kommune 2020/2676</t>
  </si>
  <si>
    <t>Rindal kommune 2020/2953</t>
  </si>
  <si>
    <t>Skaun kommune 2020/3490</t>
  </si>
  <si>
    <t>Skaun kommune 20/3490</t>
  </si>
  <si>
    <t>Levanger kommune 20/3489</t>
  </si>
  <si>
    <t>Lierne 2020/2967</t>
  </si>
  <si>
    <t>Namsos kommune 2020/3108</t>
  </si>
  <si>
    <t>Stjørdal kommune 20/3491</t>
  </si>
  <si>
    <t>Steinkjer kommune 20/3367. Søker om at dette er år1.</t>
  </si>
  <si>
    <t>Hitra kommune sak 20/3486</t>
  </si>
  <si>
    <t>Høylandet kommune 20/3925</t>
  </si>
  <si>
    <t>Inderøy kommune 20/3487</t>
  </si>
  <si>
    <t>Indre Fosen kommune 20/4331</t>
  </si>
  <si>
    <t>Orkland kommune 20/3928(Meldal)</t>
  </si>
  <si>
    <t>Trondheim kommune 20/3926 (NAV-tett på voksne)</t>
  </si>
  <si>
    <t>Trondheim kommune 20/3926 (Dagsverket)</t>
  </si>
  <si>
    <t>Trondheim kommune 20/3926 (Mestringstilbudet)</t>
  </si>
  <si>
    <t xml:space="preserve">Trondheim kommune 20/3926 </t>
  </si>
  <si>
    <t>Trondheim kommune 20/3926 (Samur)</t>
  </si>
  <si>
    <t>Trondheim kommune 20/3926</t>
  </si>
  <si>
    <t>Trondheim kommune 20/3926 (Housing First)</t>
  </si>
  <si>
    <t>Trondheim kommune 20/3926 (MO)</t>
  </si>
  <si>
    <t>Trondheim kommune 20/3926 (m/KBT)</t>
  </si>
  <si>
    <t>Trondheim kommune 20/3926 (Trygg bolig for kvinner)</t>
  </si>
  <si>
    <t>Trondheim kommune 20/3926 (Stavne)</t>
  </si>
  <si>
    <t>Verdal kommune 20/3927</t>
  </si>
  <si>
    <t>Ørland kommune 20/3493</t>
  </si>
  <si>
    <t>Inderøy kommune 20/3486</t>
  </si>
  <si>
    <t>Orkland kommune  20/3928(ligger på sak for Meldal</t>
  </si>
  <si>
    <t>Orkland kommune 20/3928 (ligger på sak for Meldal</t>
  </si>
  <si>
    <t>Rennebu kommune 20/3494</t>
  </si>
  <si>
    <t xml:space="preserve">Trondheim kommune 20/3926 (Klæbu) </t>
  </si>
  <si>
    <t>Orkland kommune 20/3928 (Orkdal)</t>
  </si>
  <si>
    <t>Orkland kommune 20/3928(Orkdal)</t>
  </si>
  <si>
    <t xml:space="preserve">Trondheim kommune sak nr 20/3926   Housing First  (overført fra langvarig og sammensatt) </t>
  </si>
  <si>
    <t>Nærøysund 2020/3264</t>
  </si>
  <si>
    <t>St. Olavs Hospital 2020/2620</t>
  </si>
  <si>
    <t>Fylles ved tildeling av mer enn enn 1 stilling pr kommune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</si>
</sst>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9C0006"/>
      <name val="Calibri"/>
      <family val="2"/>
      <scheme val="minor"/>
    </font>
    <font>
      <b/>
      <sz val="11"/>
      <color rgb="FF9C0006"/>
      <name val="Calibri"/>
      <family val="2"/>
    </font>
    <font>
      <b/>
      <sz val="9"/>
      <color rgb="FF9C0006"/>
      <name val="Calibri"/>
      <family val="2"/>
      <scheme val="minor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1" applyNumberFormat="0" applyAlignment="0" applyProtection="0"/>
    <xf numFmtId="0" fontId="1" fillId="6" borderId="2" applyNumberFormat="0" applyFont="0" applyAlignment="0" applyProtection="0"/>
    <xf numFmtId="43" fontId="1" fillId="0" borderId="0" applyFont="0" applyFill="0" applyBorder="0" applyAlignment="0" applyProtection="0"/>
  </cellStyleXfs>
  <cellXfs count="113">
    <xf numFmtId="0" fontId="0" fillId="0" borderId="0" xfId="0"/>
    <xf numFmtId="0" fontId="11" fillId="0" borderId="0" xfId="0" applyFont="1" applyAlignment="1">
      <alignment vertical="center"/>
    </xf>
    <xf numFmtId="0" fontId="2" fillId="0" borderId="0" xfId="1" applyFill="1"/>
    <xf numFmtId="1" fontId="6" fillId="0" borderId="0" xfId="0" applyNumberFormat="1" applyFont="1" applyBorder="1"/>
    <xf numFmtId="0" fontId="10" fillId="4" borderId="4" xfId="3" applyFont="1" applyBorder="1" applyAlignment="1">
      <alignment vertical="top"/>
    </xf>
    <xf numFmtId="0" fontId="1" fillId="0" borderId="4" xfId="0" applyFont="1" applyBorder="1"/>
    <xf numFmtId="0" fontId="1" fillId="0" borderId="4" xfId="0" applyFont="1" applyBorder="1" applyAlignment="1">
      <alignment wrapText="1"/>
    </xf>
    <xf numFmtId="0" fontId="1" fillId="0" borderId="0" xfId="0" applyFont="1"/>
    <xf numFmtId="1" fontId="1" fillId="0" borderId="0" xfId="0" applyNumberFormat="1" applyFont="1" applyFill="1" applyBorder="1"/>
    <xf numFmtId="0" fontId="10" fillId="0" borderId="0" xfId="4" applyFont="1" applyFill="1" applyBorder="1" applyAlignment="1">
      <alignment vertical="top"/>
    </xf>
    <xf numFmtId="0" fontId="1" fillId="0" borderId="4" xfId="0" applyNumberFormat="1" applyFont="1" applyBorder="1"/>
    <xf numFmtId="0" fontId="10" fillId="0" borderId="0" xfId="1" applyFont="1" applyFill="1" applyBorder="1"/>
    <xf numFmtId="1" fontId="4" fillId="0" borderId="0" xfId="3" applyNumberFormat="1" applyFill="1" applyBorder="1"/>
    <xf numFmtId="0" fontId="2" fillId="0" borderId="0" xfId="1" applyFill="1" applyBorder="1"/>
    <xf numFmtId="1" fontId="10" fillId="0" borderId="0" xfId="3" applyNumberFormat="1" applyFont="1" applyFill="1" applyBorder="1"/>
    <xf numFmtId="1" fontId="10" fillId="0" borderId="0" xfId="2" applyNumberFormat="1" applyFont="1" applyFill="1" applyBorder="1"/>
    <xf numFmtId="1" fontId="1" fillId="0" borderId="0" xfId="5" applyNumberFormat="1" applyFont="1" applyFill="1" applyBorder="1"/>
    <xf numFmtId="1" fontId="1" fillId="0" borderId="6" xfId="0" applyNumberFormat="1" applyFont="1" applyBorder="1" applyAlignment="1">
      <alignment horizontal="right"/>
    </xf>
    <xf numFmtId="1" fontId="1" fillId="0" borderId="4" xfId="0" applyNumberFormat="1" applyFont="1" applyBorder="1" applyAlignment="1">
      <alignment horizontal="right"/>
    </xf>
    <xf numFmtId="0" fontId="12" fillId="0" borderId="0" xfId="0" applyFont="1"/>
    <xf numFmtId="0" fontId="7" fillId="2" borderId="11" xfId="1" applyFont="1" applyBorder="1"/>
    <xf numFmtId="0" fontId="7" fillId="2" borderId="13" xfId="1" applyFont="1" applyBorder="1"/>
    <xf numFmtId="0" fontId="7" fillId="2" borderId="15" xfId="1" applyFont="1" applyBorder="1"/>
    <xf numFmtId="0" fontId="10" fillId="4" borderId="6" xfId="3" applyNumberFormat="1" applyFont="1" applyBorder="1" applyAlignment="1">
      <alignment vertical="top"/>
    </xf>
    <xf numFmtId="0" fontId="10" fillId="7" borderId="4" xfId="1" applyFont="1" applyFill="1" applyBorder="1" applyAlignment="1">
      <alignment vertical="top"/>
    </xf>
    <xf numFmtId="1" fontId="6" fillId="7" borderId="4" xfId="0" applyNumberFormat="1" applyFont="1" applyFill="1" applyBorder="1" applyAlignment="1">
      <alignment horizontal="right"/>
    </xf>
    <xf numFmtId="1" fontId="4" fillId="7" borderId="4" xfId="3" applyNumberFormat="1" applyFill="1" applyBorder="1"/>
    <xf numFmtId="0" fontId="3" fillId="7" borderId="6" xfId="2" applyFont="1" applyFill="1" applyBorder="1"/>
    <xf numFmtId="0" fontId="3" fillId="7" borderId="7" xfId="2" applyFont="1" applyFill="1" applyBorder="1"/>
    <xf numFmtId="0" fontId="10" fillId="7" borderId="4" xfId="1" applyFont="1" applyFill="1" applyBorder="1"/>
    <xf numFmtId="1" fontId="6" fillId="7" borderId="6" xfId="0" applyNumberFormat="1" applyFont="1" applyFill="1" applyBorder="1" applyAlignment="1">
      <alignment horizontal="right"/>
    </xf>
    <xf numFmtId="0" fontId="4" fillId="7" borderId="4" xfId="3" applyNumberFormat="1" applyFill="1" applyBorder="1"/>
    <xf numFmtId="0" fontId="4" fillId="7" borderId="10" xfId="3" applyNumberFormat="1" applyFont="1" applyFill="1" applyBorder="1"/>
    <xf numFmtId="0" fontId="7" fillId="7" borderId="4" xfId="1" applyFont="1" applyFill="1" applyBorder="1" applyAlignment="1">
      <alignment vertical="top"/>
    </xf>
    <xf numFmtId="0" fontId="3" fillId="3" borderId="0" xfId="2" applyFont="1" applyBorder="1"/>
    <xf numFmtId="0" fontId="3" fillId="3" borderId="3" xfId="2" applyFont="1" applyBorder="1"/>
    <xf numFmtId="0" fontId="7" fillId="4" borderId="6" xfId="3" applyFont="1" applyBorder="1" applyAlignment="1">
      <alignment vertical="top"/>
    </xf>
    <xf numFmtId="0" fontId="9" fillId="3" borderId="10" xfId="2" applyFont="1" applyBorder="1"/>
    <xf numFmtId="0" fontId="13" fillId="2" borderId="6" xfId="1" applyFont="1" applyBorder="1" applyAlignment="1">
      <alignment vertical="top"/>
    </xf>
    <xf numFmtId="0" fontId="14" fillId="2" borderId="7" xfId="1" applyFont="1" applyBorder="1" applyAlignment="1">
      <alignment vertical="top"/>
    </xf>
    <xf numFmtId="0" fontId="8" fillId="2" borderId="7" xfId="1" applyFont="1" applyBorder="1"/>
    <xf numFmtId="0" fontId="7" fillId="3" borderId="10" xfId="2" applyFont="1" applyBorder="1" applyAlignment="1">
      <alignment vertical="top"/>
    </xf>
    <xf numFmtId="0" fontId="9" fillId="3" borderId="18" xfId="2" applyFont="1" applyBorder="1"/>
    <xf numFmtId="0" fontId="10" fillId="4" borderId="7" xfId="3" applyNumberFormat="1" applyFont="1" applyBorder="1" applyAlignment="1">
      <alignment vertical="top"/>
    </xf>
    <xf numFmtId="0" fontId="4" fillId="7" borderId="3" xfId="3" applyNumberFormat="1" applyFont="1" applyFill="1" applyBorder="1"/>
    <xf numFmtId="0" fontId="10" fillId="4" borderId="17" xfId="3" applyFont="1" applyBorder="1" applyAlignment="1">
      <alignment horizontal="center" vertical="top" wrapText="1"/>
    </xf>
    <xf numFmtId="0" fontId="10" fillId="4" borderId="8" xfId="3" applyFont="1" applyBorder="1" applyAlignment="1">
      <alignment horizontal="center" vertical="top" wrapText="1"/>
    </xf>
    <xf numFmtId="0" fontId="10" fillId="4" borderId="17" xfId="3" applyFont="1" applyBorder="1" applyAlignment="1">
      <alignment horizontal="center" vertical="top"/>
    </xf>
    <xf numFmtId="0" fontId="10" fillId="4" borderId="8" xfId="3" applyFont="1" applyBorder="1" applyAlignment="1">
      <alignment horizontal="center" vertical="top"/>
    </xf>
    <xf numFmtId="0" fontId="10" fillId="4" borderId="5" xfId="3" applyFont="1" applyBorder="1" applyAlignment="1">
      <alignment horizontal="center" vertical="top"/>
    </xf>
    <xf numFmtId="0" fontId="10" fillId="4" borderId="5" xfId="3" applyFont="1" applyBorder="1" applyAlignment="1">
      <alignment horizontal="center" vertical="top" wrapText="1"/>
    </xf>
    <xf numFmtId="0" fontId="10" fillId="4" borderId="9" xfId="3" applyFont="1" applyBorder="1" applyAlignment="1">
      <alignment horizontal="center" vertical="top" wrapText="1"/>
    </xf>
    <xf numFmtId="0" fontId="12" fillId="0" borderId="0" xfId="0" applyFont="1" applyBorder="1"/>
    <xf numFmtId="0" fontId="12" fillId="0" borderId="12" xfId="0" applyFont="1" applyBorder="1"/>
    <xf numFmtId="0" fontId="12" fillId="0" borderId="14" xfId="0" applyFont="1" applyBorder="1"/>
    <xf numFmtId="0" fontId="12" fillId="0" borderId="16" xfId="0" applyFont="1" applyBorder="1"/>
    <xf numFmtId="0" fontId="7" fillId="4" borderId="20" xfId="3" applyFont="1" applyBorder="1" applyAlignment="1">
      <alignment vertical="top"/>
    </xf>
    <xf numFmtId="0" fontId="7" fillId="3" borderId="20" xfId="2" applyFont="1" applyBorder="1" applyAlignment="1">
      <alignment vertical="top"/>
    </xf>
    <xf numFmtId="3" fontId="12" fillId="0" borderId="12" xfId="0" applyNumberFormat="1" applyFont="1" applyBorder="1" applyAlignment="1">
      <alignment horizontal="right"/>
    </xf>
    <xf numFmtId="1" fontId="8" fillId="0" borderId="0" xfId="3" applyNumberFormat="1" applyFont="1" applyFill="1" applyBorder="1" applyAlignment="1">
      <alignment horizontal="right"/>
    </xf>
    <xf numFmtId="1" fontId="8" fillId="0" borderId="0" xfId="2" applyNumberFormat="1" applyFont="1" applyFill="1" applyBorder="1" applyAlignment="1">
      <alignment horizontal="right"/>
    </xf>
    <xf numFmtId="4" fontId="12" fillId="0" borderId="22" xfId="0" applyNumberFormat="1" applyFont="1" applyBorder="1" applyAlignment="1">
      <alignment horizontal="right"/>
    </xf>
    <xf numFmtId="0" fontId="7" fillId="0" borderId="23" xfId="3" applyFont="1" applyFill="1" applyBorder="1" applyAlignment="1">
      <alignment vertical="top"/>
    </xf>
    <xf numFmtId="0" fontId="7" fillId="7" borderId="20" xfId="3" applyFont="1" applyFill="1" applyBorder="1" applyAlignment="1">
      <alignment vertical="top"/>
    </xf>
    <xf numFmtId="0" fontId="7" fillId="4" borderId="24" xfId="3" applyNumberFormat="1" applyFont="1" applyBorder="1" applyAlignment="1">
      <alignment vertical="top"/>
    </xf>
    <xf numFmtId="0" fontId="7" fillId="0" borderId="0" xfId="3" applyFont="1" applyFill="1" applyBorder="1" applyAlignment="1">
      <alignment vertical="top"/>
    </xf>
    <xf numFmtId="3" fontId="1" fillId="0" borderId="4" xfId="0" applyNumberFormat="1" applyFont="1" applyBorder="1" applyAlignment="1">
      <alignment horizontal="right"/>
    </xf>
    <xf numFmtId="3" fontId="6" fillId="7" borderId="4" xfId="0" applyNumberFormat="1" applyFont="1" applyFill="1" applyBorder="1" applyAlignment="1">
      <alignment horizontal="right"/>
    </xf>
    <xf numFmtId="3" fontId="1" fillId="0" borderId="0" xfId="0" applyNumberFormat="1" applyFont="1"/>
    <xf numFmtId="3" fontId="3" fillId="7" borderId="7" xfId="2" applyNumberFormat="1" applyFont="1" applyFill="1" applyBorder="1"/>
    <xf numFmtId="3" fontId="10" fillId="4" borderId="4" xfId="3" applyNumberFormat="1" applyFont="1" applyBorder="1" applyAlignment="1">
      <alignment horizontal="center" vertical="top" wrapText="1"/>
    </xf>
    <xf numFmtId="3" fontId="1" fillId="0" borderId="6" xfId="0" applyNumberFormat="1" applyFont="1" applyBorder="1" applyAlignment="1">
      <alignment horizontal="right"/>
    </xf>
    <xf numFmtId="3" fontId="6" fillId="7" borderId="6" xfId="0" applyNumberFormat="1" applyFont="1" applyFill="1" applyBorder="1" applyAlignment="1">
      <alignment horizontal="right"/>
    </xf>
    <xf numFmtId="3" fontId="3" fillId="7" borderId="5" xfId="2" applyNumberFormat="1" applyFont="1" applyFill="1" applyBorder="1"/>
    <xf numFmtId="3" fontId="10" fillId="4" borderId="4" xfId="3" applyNumberFormat="1" applyFont="1" applyBorder="1" applyAlignment="1">
      <alignment horizontal="center" vertical="top"/>
    </xf>
    <xf numFmtId="3" fontId="4" fillId="8" borderId="4" xfId="3" applyNumberFormat="1" applyFont="1" applyFill="1" applyBorder="1"/>
    <xf numFmtId="3" fontId="4" fillId="7" borderId="4" xfId="3" applyNumberFormat="1" applyFont="1" applyFill="1" applyBorder="1"/>
    <xf numFmtId="0" fontId="15" fillId="0" borderId="0" xfId="0" applyFont="1" applyBorder="1"/>
    <xf numFmtId="0" fontId="6" fillId="0" borderId="0" xfId="0" applyFont="1"/>
    <xf numFmtId="0" fontId="15" fillId="10" borderId="13" xfId="0" applyFont="1" applyFill="1" applyBorder="1" applyAlignment="1">
      <alignment vertical="center"/>
    </xf>
    <xf numFmtId="0" fontId="15" fillId="10" borderId="4" xfId="0" applyFont="1" applyFill="1" applyBorder="1" applyAlignment="1">
      <alignment vertical="center"/>
    </xf>
    <xf numFmtId="0" fontId="15" fillId="7" borderId="15" xfId="0" applyFont="1" applyFill="1" applyBorder="1" applyAlignment="1">
      <alignment vertical="center"/>
    </xf>
    <xf numFmtId="0" fontId="15" fillId="7" borderId="21" xfId="0" applyFont="1" applyFill="1" applyBorder="1" applyAlignment="1">
      <alignment vertical="center"/>
    </xf>
    <xf numFmtId="0" fontId="15" fillId="9" borderId="11" xfId="0" applyFont="1" applyFill="1" applyBorder="1" applyAlignment="1">
      <alignment vertical="center"/>
    </xf>
    <xf numFmtId="0" fontId="15" fillId="9" borderId="19" xfId="0" applyFont="1" applyFill="1" applyBorder="1" applyAlignment="1">
      <alignment vertical="center"/>
    </xf>
    <xf numFmtId="0" fontId="3" fillId="7" borderId="25" xfId="2" applyFont="1" applyFill="1" applyBorder="1"/>
    <xf numFmtId="0" fontId="10" fillId="4" borderId="20" xfId="3" applyNumberFormat="1" applyFont="1" applyBorder="1" applyAlignment="1">
      <alignment vertical="top"/>
    </xf>
    <xf numFmtId="0" fontId="4" fillId="0" borderId="4" xfId="3" applyNumberFormat="1" applyFont="1" applyFill="1" applyBorder="1"/>
    <xf numFmtId="0" fontId="19" fillId="7" borderId="4" xfId="2" applyFont="1" applyFill="1" applyBorder="1" applyAlignment="1">
      <alignment horizontal="left" vertical="top" wrapText="1"/>
    </xf>
    <xf numFmtId="0" fontId="17" fillId="7" borderId="4" xfId="2" applyFont="1" applyFill="1" applyBorder="1" applyAlignment="1">
      <alignment horizontal="left" vertical="center" wrapText="1"/>
    </xf>
    <xf numFmtId="0" fontId="1" fillId="11" borderId="4" xfId="0" applyFont="1" applyFill="1" applyBorder="1"/>
    <xf numFmtId="0" fontId="1" fillId="11" borderId="4" xfId="0" applyFont="1" applyFill="1" applyBorder="1" applyAlignment="1">
      <alignment wrapText="1"/>
    </xf>
    <xf numFmtId="1" fontId="1" fillId="11" borderId="6" xfId="0" applyNumberFormat="1" applyFont="1" applyFill="1" applyBorder="1" applyAlignment="1">
      <alignment horizontal="right"/>
    </xf>
    <xf numFmtId="3" fontId="6" fillId="11" borderId="4" xfId="0" applyNumberFormat="1" applyFont="1" applyFill="1" applyBorder="1" applyAlignment="1">
      <alignment horizontal="right"/>
    </xf>
    <xf numFmtId="1" fontId="0" fillId="0" borderId="18" xfId="0" applyNumberFormat="1" applyFont="1" applyFill="1" applyBorder="1" applyAlignment="1">
      <alignment horizontal="right"/>
    </xf>
    <xf numFmtId="3" fontId="12" fillId="0" borderId="14" xfId="0" applyNumberFormat="1" applyFont="1" applyBorder="1" applyAlignment="1">
      <alignment horizontal="right"/>
    </xf>
    <xf numFmtId="3" fontId="12" fillId="0" borderId="16" xfId="0" applyNumberFormat="1" applyFont="1" applyBorder="1" applyAlignment="1">
      <alignment horizontal="right"/>
    </xf>
    <xf numFmtId="3" fontId="7" fillId="0" borderId="23" xfId="3" applyNumberFormat="1" applyFont="1" applyFill="1" applyBorder="1" applyAlignment="1">
      <alignment vertical="top"/>
    </xf>
    <xf numFmtId="3" fontId="1" fillId="8" borderId="4" xfId="0" applyNumberFormat="1" applyFont="1" applyFill="1" applyBorder="1" applyAlignment="1">
      <alignment horizontal="right"/>
    </xf>
    <xf numFmtId="0" fontId="4" fillId="8" borderId="17" xfId="3" applyNumberFormat="1" applyFont="1" applyFill="1" applyBorder="1"/>
    <xf numFmtId="0" fontId="4" fillId="8" borderId="4" xfId="3" applyNumberFormat="1" applyFont="1" applyFill="1" applyBorder="1"/>
    <xf numFmtId="0" fontId="0" fillId="8" borderId="0" xfId="0" applyFill="1"/>
    <xf numFmtId="0" fontId="4" fillId="8" borderId="10" xfId="3" applyNumberFormat="1" applyFont="1" applyFill="1" applyBorder="1"/>
    <xf numFmtId="0" fontId="4" fillId="8" borderId="3" xfId="3" applyNumberFormat="1" applyFont="1" applyFill="1" applyBorder="1"/>
    <xf numFmtId="1" fontId="1" fillId="8" borderId="4" xfId="0" applyNumberFormat="1" applyFont="1" applyFill="1" applyBorder="1" applyAlignment="1">
      <alignment horizontal="right"/>
    </xf>
    <xf numFmtId="1" fontId="1" fillId="8" borderId="10" xfId="0" applyNumberFormat="1" applyFont="1" applyFill="1" applyBorder="1" applyAlignment="1">
      <alignment horizontal="right"/>
    </xf>
    <xf numFmtId="3" fontId="1" fillId="8" borderId="10" xfId="0" applyNumberFormat="1" applyFont="1" applyFill="1" applyBorder="1" applyAlignment="1">
      <alignment horizontal="right"/>
    </xf>
    <xf numFmtId="3" fontId="1" fillId="8" borderId="3" xfId="0" applyNumberFormat="1" applyFont="1" applyFill="1" applyBorder="1" applyAlignment="1">
      <alignment horizontal="right"/>
    </xf>
    <xf numFmtId="0" fontId="0" fillId="8" borderId="4" xfId="0" applyFont="1" applyFill="1" applyBorder="1" applyAlignment="1">
      <alignment wrapText="1"/>
    </xf>
    <xf numFmtId="0" fontId="1" fillId="8" borderId="0" xfId="0" applyFont="1" applyFill="1"/>
    <xf numFmtId="0" fontId="8" fillId="0" borderId="23" xfId="3" applyFont="1" applyFill="1" applyBorder="1" applyAlignment="1">
      <alignment vertical="top"/>
    </xf>
    <xf numFmtId="3" fontId="0" fillId="0" borderId="0" xfId="0" applyNumberFormat="1"/>
    <xf numFmtId="43" fontId="1" fillId="0" borderId="4" xfId="6" applyFont="1" applyBorder="1" applyAlignment="1">
      <alignment horizontal="right"/>
    </xf>
  </cellXfs>
  <cellStyles count="7">
    <cellStyle name="Dårlig" xfId="2" builtinId="27"/>
    <cellStyle name="God" xfId="1" builtinId="26"/>
    <cellStyle name="Inndata" xfId="4" builtinId="20"/>
    <cellStyle name="Komma" xfId="6" builtinId="3"/>
    <cellStyle name="Merknad" xfId="5" builtinId="10"/>
    <cellStyle name="Normal" xfId="0" builtinId="0"/>
    <cellStyle name="Nøytral" xfId="3" builtinId="28"/>
  </cellStyles>
  <dxfs count="0"/>
  <tableStyles count="0" defaultTableStyle="TableStyleMedium2" defaultPivotStyle="PivotStyleLight16"/>
  <colors>
    <mruColors>
      <color rgb="FFC6EF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1450181</xdr:colOff>
      <xdr:row>8</xdr:row>
      <xdr:rowOff>0</xdr:rowOff>
    </xdr:from>
    <xdr:ext cx="65" cy="172227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8452425" y="2971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3</xdr:col>
      <xdr:colOff>723900</xdr:colOff>
      <xdr:row>65</xdr:row>
      <xdr:rowOff>87630</xdr:rowOff>
    </xdr:from>
    <xdr:ext cx="1268489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kstSylinder 2">
              <a:extLst>
                <a:ext uri="{FF2B5EF4-FFF2-40B4-BE49-F238E27FC236}">
                  <a16:creationId xmlns:a16="http://schemas.microsoft.com/office/drawing/2014/main" id="{BC75378E-6451-4A56-AC99-442965357D66}"/>
                </a:ext>
              </a:extLst>
            </xdr:cNvPr>
            <xdr:cNvSpPr txBox="1"/>
          </xdr:nvSpPr>
          <xdr:spPr>
            <a:xfrm>
              <a:off x="6629400" y="15982950"/>
              <a:ext cx="126848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825F15A7-03F4-43D7-82C5-3E23DA2F108C}" type="mathplaceholder">
                      <a:rPr lang="nb-NO" sz="1100" i="1">
                        <a:latin typeface="Cambria Math" panose="02040503050406030204" pitchFamily="18" charset="0"/>
                      </a:rPr>
                      <a:t>Skriv inn formel her.</a:t>
                    </a:fld>
                  </m:oMath>
                </m:oMathPara>
              </a14:m>
              <a:endParaRPr lang="nb-NO" sz="1100"/>
            </a:p>
          </xdr:txBody>
        </xdr:sp>
      </mc:Choice>
      <mc:Fallback xmlns="">
        <xdr:sp macro="" textlink="">
          <xdr:nvSpPr>
            <xdr:cNvPr id="3" name="TekstSylinder 2">
              <a:extLst>
                <a:ext uri="{FF2B5EF4-FFF2-40B4-BE49-F238E27FC236}">
                  <a16:creationId xmlns:a16="http://schemas.microsoft.com/office/drawing/2014/main" id="{BC75378E-6451-4A56-AC99-442965357D66}"/>
                </a:ext>
              </a:extLst>
            </xdr:cNvPr>
            <xdr:cNvSpPr txBox="1"/>
          </xdr:nvSpPr>
          <xdr:spPr>
            <a:xfrm>
              <a:off x="6629400" y="15982950"/>
              <a:ext cx="126848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nb-NO" sz="1100" i="0">
                  <a:latin typeface="Cambria Math" panose="02040503050406030204" pitchFamily="18" charset="0"/>
                </a:rPr>
                <a:t>"Skriv inn formel her."</a:t>
              </a:r>
              <a:endParaRPr lang="nb-NO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2"/>
  <sheetViews>
    <sheetView tabSelected="1" topLeftCell="D1" zoomScale="70" zoomScaleNormal="70" workbookViewId="0">
      <selection activeCell="K1" sqref="K1:K1048576"/>
    </sheetView>
  </sheetViews>
  <sheetFormatPr baseColWidth="10" defaultColWidth="11.42578125" defaultRowHeight="15" x14ac:dyDescent="0.25"/>
  <cols>
    <col min="1" max="2" width="33.5703125" customWidth="1"/>
    <col min="3" max="3" width="18.5703125" customWidth="1"/>
    <col min="4" max="4" width="20.140625" customWidth="1"/>
    <col min="5" max="5" width="21.42578125" customWidth="1"/>
    <col min="6" max="7" width="18.5703125" customWidth="1"/>
    <col min="8" max="8" width="21.140625" customWidth="1"/>
    <col min="9" max="9" width="20.140625" customWidth="1"/>
    <col min="10" max="10" width="21.5703125" customWidth="1"/>
    <col min="11" max="11" width="32.42578125" customWidth="1"/>
    <col min="12" max="12" width="25.140625" customWidth="1"/>
    <col min="13" max="13" width="11" customWidth="1"/>
    <col min="14" max="14" width="17" customWidth="1"/>
    <col min="15" max="15" width="20.140625" customWidth="1"/>
    <col min="16" max="16" width="19.140625" customWidth="1"/>
  </cols>
  <sheetData>
    <row r="1" spans="1:16" ht="36.75" customHeight="1" thickBot="1" x14ac:dyDescent="0.35">
      <c r="A1" s="38" t="s">
        <v>0</v>
      </c>
      <c r="B1" s="39"/>
      <c r="C1" s="39"/>
      <c r="D1" s="39"/>
      <c r="E1" s="39"/>
      <c r="F1" s="40"/>
      <c r="G1" s="40"/>
      <c r="H1" s="40"/>
      <c r="I1" s="40"/>
      <c r="J1" s="40"/>
      <c r="K1" s="13"/>
      <c r="L1" s="13"/>
      <c r="M1" s="13"/>
      <c r="N1" s="13"/>
      <c r="O1" s="2"/>
      <c r="P1" s="2"/>
    </row>
    <row r="2" spans="1:16" ht="34.5" customHeight="1" x14ac:dyDescent="0.3">
      <c r="A2" s="41" t="s">
        <v>1</v>
      </c>
      <c r="B2" s="42"/>
      <c r="C2" s="34"/>
      <c r="D2" s="34"/>
      <c r="E2" s="34"/>
      <c r="F2" s="34"/>
      <c r="G2" s="34"/>
      <c r="H2" s="34"/>
      <c r="I2" s="34"/>
      <c r="J2" s="34"/>
      <c r="K2" s="83" t="s">
        <v>2</v>
      </c>
      <c r="L2" s="84"/>
      <c r="M2" s="53">
        <v>38</v>
      </c>
      <c r="N2" s="14"/>
      <c r="O2" s="9"/>
      <c r="P2" s="8"/>
    </row>
    <row r="3" spans="1:16" ht="41.25" customHeight="1" x14ac:dyDescent="0.3">
      <c r="A3" s="36" t="s">
        <v>3</v>
      </c>
      <c r="B3" s="37"/>
      <c r="C3" s="35"/>
      <c r="D3" s="35"/>
      <c r="E3" s="35"/>
      <c r="F3" s="35"/>
      <c r="G3" s="35"/>
      <c r="H3" s="89" t="s">
        <v>4</v>
      </c>
      <c r="I3" s="35"/>
      <c r="J3" s="35"/>
      <c r="K3" s="79" t="s">
        <v>5</v>
      </c>
      <c r="L3" s="80"/>
      <c r="M3" s="54">
        <v>19</v>
      </c>
      <c r="N3" s="15"/>
      <c r="O3" s="9"/>
      <c r="P3" s="8"/>
    </row>
    <row r="4" spans="1:16" ht="30.75" customHeight="1" thickBot="1" x14ac:dyDescent="0.35">
      <c r="A4" s="24" t="s">
        <v>6</v>
      </c>
      <c r="B4" s="46" t="s">
        <v>7</v>
      </c>
      <c r="C4" s="48" t="s">
        <v>8</v>
      </c>
      <c r="D4" s="47" t="s">
        <v>9</v>
      </c>
      <c r="E4" s="45" t="s">
        <v>10</v>
      </c>
      <c r="F4" s="45" t="s">
        <v>11</v>
      </c>
      <c r="G4" s="47" t="s">
        <v>12</v>
      </c>
      <c r="H4" s="45" t="s">
        <v>13</v>
      </c>
      <c r="I4" s="47" t="s">
        <v>14</v>
      </c>
      <c r="J4" s="47" t="s">
        <v>15</v>
      </c>
      <c r="K4" s="81" t="s">
        <v>16</v>
      </c>
      <c r="L4" s="82"/>
      <c r="M4" s="55">
        <f>M2-M3</f>
        <v>19</v>
      </c>
      <c r="N4" s="16"/>
      <c r="O4" s="9"/>
      <c r="P4" s="8"/>
    </row>
    <row r="5" spans="1:16" ht="31.5" thickBot="1" x14ac:dyDescent="0.35">
      <c r="A5" s="5" t="s">
        <v>17</v>
      </c>
      <c r="B5" s="6" t="s">
        <v>18</v>
      </c>
      <c r="C5" s="18">
        <v>100</v>
      </c>
      <c r="D5" s="66">
        <v>440000</v>
      </c>
      <c r="E5" s="10" t="s">
        <v>52</v>
      </c>
      <c r="F5" s="18" t="s">
        <v>19</v>
      </c>
      <c r="G5" s="66">
        <v>440000</v>
      </c>
      <c r="H5" s="66"/>
      <c r="I5" s="66"/>
      <c r="J5" s="18">
        <v>440000</v>
      </c>
      <c r="K5" s="19"/>
      <c r="L5" s="19"/>
      <c r="M5" s="19"/>
      <c r="N5" s="7"/>
      <c r="O5" s="7"/>
    </row>
    <row r="6" spans="1:16" ht="18.75" x14ac:dyDescent="0.3">
      <c r="A6" s="5" t="s">
        <v>17</v>
      </c>
      <c r="B6" s="6" t="s">
        <v>20</v>
      </c>
      <c r="C6" s="18">
        <v>100</v>
      </c>
      <c r="D6" s="66">
        <v>550000</v>
      </c>
      <c r="E6" s="10" t="s">
        <v>52</v>
      </c>
      <c r="F6" s="18" t="s">
        <v>21</v>
      </c>
      <c r="G6" s="66">
        <v>550000</v>
      </c>
      <c r="H6" s="66"/>
      <c r="I6" s="66">
        <v>155001</v>
      </c>
      <c r="J6" s="18">
        <v>394999</v>
      </c>
      <c r="K6" s="20" t="s">
        <v>22</v>
      </c>
      <c r="L6" s="58">
        <f>J69</f>
        <v>21892142.690000001</v>
      </c>
      <c r="M6" s="19"/>
      <c r="N6" s="7"/>
      <c r="O6" s="7"/>
    </row>
    <row r="7" spans="1:16" ht="18.75" x14ac:dyDescent="0.3">
      <c r="A7" s="5" t="s">
        <v>17</v>
      </c>
      <c r="B7" s="6" t="s">
        <v>23</v>
      </c>
      <c r="C7" s="18">
        <v>50</v>
      </c>
      <c r="D7" s="66">
        <v>220000</v>
      </c>
      <c r="E7" s="10" t="s">
        <v>52</v>
      </c>
      <c r="F7" s="18" t="s">
        <v>19</v>
      </c>
      <c r="G7" s="66">
        <v>220000</v>
      </c>
      <c r="H7" s="66"/>
      <c r="I7" s="66"/>
      <c r="J7" s="18">
        <v>220000</v>
      </c>
      <c r="K7" s="21" t="s">
        <v>24</v>
      </c>
      <c r="L7" s="95">
        <f>J110</f>
        <v>12540000</v>
      </c>
      <c r="M7" s="52"/>
      <c r="N7" s="7"/>
      <c r="O7" s="7"/>
    </row>
    <row r="8" spans="1:16" ht="19.5" thickBot="1" x14ac:dyDescent="0.35">
      <c r="A8" s="5" t="s">
        <v>17</v>
      </c>
      <c r="B8" s="6" t="s">
        <v>25</v>
      </c>
      <c r="C8" s="18">
        <v>100</v>
      </c>
      <c r="D8" s="66">
        <v>330000</v>
      </c>
      <c r="E8" s="10" t="s">
        <v>52</v>
      </c>
      <c r="F8" s="18" t="s">
        <v>26</v>
      </c>
      <c r="G8" s="66">
        <v>330000</v>
      </c>
      <c r="H8" s="66"/>
      <c r="I8" s="66"/>
      <c r="J8" s="18">
        <v>330000</v>
      </c>
      <c r="K8" s="22" t="s">
        <v>27</v>
      </c>
      <c r="L8" s="96">
        <f>L6+L7</f>
        <v>34432142.689999998</v>
      </c>
      <c r="M8" s="52"/>
      <c r="N8" s="7"/>
      <c r="O8" s="7"/>
    </row>
    <row r="9" spans="1:16" ht="31.5" thickBot="1" x14ac:dyDescent="0.35">
      <c r="A9" s="5" t="s">
        <v>28</v>
      </c>
      <c r="B9" s="6" t="s">
        <v>18</v>
      </c>
      <c r="C9" s="18">
        <v>20</v>
      </c>
      <c r="D9" s="66">
        <v>132000</v>
      </c>
      <c r="E9" s="10" t="s">
        <v>53</v>
      </c>
      <c r="F9" s="18" t="s">
        <v>19</v>
      </c>
      <c r="G9" s="66">
        <v>88000</v>
      </c>
      <c r="H9" s="66"/>
      <c r="I9" s="66"/>
      <c r="J9" s="18">
        <v>88000</v>
      </c>
      <c r="K9" s="77"/>
      <c r="L9" s="52"/>
      <c r="M9" s="52"/>
      <c r="N9" s="7"/>
      <c r="O9" s="7"/>
    </row>
    <row r="10" spans="1:16" ht="31.5" thickBot="1" x14ac:dyDescent="0.35">
      <c r="A10" s="5" t="s">
        <v>28</v>
      </c>
      <c r="B10" s="6" t="s">
        <v>18</v>
      </c>
      <c r="C10" s="18">
        <v>20</v>
      </c>
      <c r="D10" s="66">
        <v>132000</v>
      </c>
      <c r="E10" s="10" t="s">
        <v>52</v>
      </c>
      <c r="F10" s="18" t="s">
        <v>19</v>
      </c>
      <c r="G10" s="66">
        <v>88000</v>
      </c>
      <c r="H10" s="66"/>
      <c r="I10" s="66"/>
      <c r="J10" s="18">
        <v>88000</v>
      </c>
      <c r="K10" s="64" t="s">
        <v>29</v>
      </c>
      <c r="L10" s="58">
        <v>35100000</v>
      </c>
      <c r="M10" s="52"/>
      <c r="N10" s="7"/>
      <c r="O10" s="7"/>
    </row>
    <row r="11" spans="1:16" ht="31.5" thickBot="1" x14ac:dyDescent="0.35">
      <c r="A11" s="5" t="s">
        <v>28</v>
      </c>
      <c r="B11" s="6" t="s">
        <v>18</v>
      </c>
      <c r="C11" s="18">
        <v>20</v>
      </c>
      <c r="D11" s="66">
        <v>132000</v>
      </c>
      <c r="E11" s="10" t="s">
        <v>53</v>
      </c>
      <c r="F11" s="18" t="s">
        <v>19</v>
      </c>
      <c r="G11" s="66">
        <v>88000</v>
      </c>
      <c r="H11" s="66"/>
      <c r="I11" s="66"/>
      <c r="J11" s="18">
        <v>88000</v>
      </c>
      <c r="K11" s="63" t="s">
        <v>30</v>
      </c>
      <c r="L11" s="97">
        <f>(L10-L8)</f>
        <v>667857.31000000238</v>
      </c>
      <c r="M11" s="19"/>
      <c r="N11" s="7"/>
      <c r="O11" s="7"/>
    </row>
    <row r="12" spans="1:16" ht="31.5" thickBot="1" x14ac:dyDescent="0.35">
      <c r="A12" s="5" t="s">
        <v>28</v>
      </c>
      <c r="B12" s="6" t="s">
        <v>18</v>
      </c>
      <c r="C12" s="18">
        <v>60</v>
      </c>
      <c r="D12" s="66">
        <v>264000</v>
      </c>
      <c r="E12" s="10" t="s">
        <v>52</v>
      </c>
      <c r="F12" s="18" t="s">
        <v>19</v>
      </c>
      <c r="G12" s="66">
        <v>264000</v>
      </c>
      <c r="H12" s="66"/>
      <c r="I12" s="66"/>
      <c r="J12" s="18">
        <v>264000</v>
      </c>
      <c r="K12" s="65"/>
      <c r="L12" s="65"/>
      <c r="M12" s="19"/>
      <c r="N12" s="7"/>
      <c r="O12" s="7"/>
    </row>
    <row r="13" spans="1:16" ht="31.5" thickBot="1" x14ac:dyDescent="0.35">
      <c r="A13" s="5" t="s">
        <v>28</v>
      </c>
      <c r="B13" s="6" t="s">
        <v>18</v>
      </c>
      <c r="C13" s="18">
        <v>50</v>
      </c>
      <c r="D13" s="66">
        <v>220000</v>
      </c>
      <c r="E13" s="10" t="s">
        <v>52</v>
      </c>
      <c r="F13" s="18" t="s">
        <v>19</v>
      </c>
      <c r="G13" s="66">
        <v>220000</v>
      </c>
      <c r="H13" s="66"/>
      <c r="I13" s="66"/>
      <c r="J13" s="18">
        <v>220000</v>
      </c>
      <c r="K13" s="64" t="s">
        <v>31</v>
      </c>
      <c r="L13" s="58">
        <v>19</v>
      </c>
      <c r="M13" s="19"/>
      <c r="N13" s="7"/>
      <c r="O13" s="7"/>
    </row>
    <row r="14" spans="1:16" ht="19.5" thickBot="1" x14ac:dyDescent="0.35">
      <c r="A14" s="5" t="s">
        <v>63</v>
      </c>
      <c r="B14" s="6" t="s">
        <v>23</v>
      </c>
      <c r="C14" s="18">
        <v>100</v>
      </c>
      <c r="D14" s="66">
        <v>440000</v>
      </c>
      <c r="E14" s="10" t="s">
        <v>53</v>
      </c>
      <c r="F14" s="18" t="s">
        <v>26</v>
      </c>
      <c r="G14" s="66">
        <v>330000</v>
      </c>
      <c r="H14" s="66"/>
      <c r="I14" s="66"/>
      <c r="J14" s="18">
        <v>330000</v>
      </c>
      <c r="K14" s="63" t="s">
        <v>32</v>
      </c>
      <c r="L14" s="110">
        <v>20</v>
      </c>
      <c r="M14" s="19"/>
      <c r="N14" s="7"/>
      <c r="O14" s="7"/>
    </row>
    <row r="15" spans="1:16" ht="19.5" thickBot="1" x14ac:dyDescent="0.35">
      <c r="A15" s="5" t="s">
        <v>63</v>
      </c>
      <c r="B15" s="6" t="s">
        <v>23</v>
      </c>
      <c r="C15" s="18">
        <v>100</v>
      </c>
      <c r="D15" s="66">
        <v>440000</v>
      </c>
      <c r="E15" s="10" t="s">
        <v>53</v>
      </c>
      <c r="F15" s="18" t="s">
        <v>26</v>
      </c>
      <c r="G15" s="66">
        <v>330000</v>
      </c>
      <c r="H15" s="66"/>
      <c r="I15" s="66"/>
      <c r="J15" s="18">
        <v>330000</v>
      </c>
      <c r="K15" s="63" t="s">
        <v>33</v>
      </c>
      <c r="L15" s="110">
        <v>38</v>
      </c>
      <c r="M15" s="19"/>
      <c r="N15" s="7"/>
      <c r="O15" s="7"/>
    </row>
    <row r="16" spans="1:16" ht="19.5" thickBot="1" x14ac:dyDescent="0.35">
      <c r="A16" s="5" t="s">
        <v>63</v>
      </c>
      <c r="B16" s="6" t="s">
        <v>23</v>
      </c>
      <c r="C16" s="18">
        <v>100</v>
      </c>
      <c r="D16" s="66">
        <v>440000</v>
      </c>
      <c r="E16" s="10" t="s">
        <v>53</v>
      </c>
      <c r="F16" s="18" t="s">
        <v>26</v>
      </c>
      <c r="G16" s="66">
        <v>330000</v>
      </c>
      <c r="H16" s="66"/>
      <c r="I16" s="66"/>
      <c r="J16" s="18">
        <v>330000</v>
      </c>
      <c r="K16" s="78"/>
      <c r="M16" s="59"/>
      <c r="N16" s="7"/>
      <c r="O16" s="7"/>
    </row>
    <row r="17" spans="1:15" ht="19.5" thickBot="1" x14ac:dyDescent="0.35">
      <c r="A17" s="5" t="s">
        <v>63</v>
      </c>
      <c r="B17" s="6" t="s">
        <v>23</v>
      </c>
      <c r="C17" s="18">
        <v>100</v>
      </c>
      <c r="D17" s="66">
        <v>440000</v>
      </c>
      <c r="E17" s="10" t="s">
        <v>53</v>
      </c>
      <c r="F17" s="18" t="s">
        <v>26</v>
      </c>
      <c r="G17" s="66">
        <v>330000</v>
      </c>
      <c r="H17" s="66"/>
      <c r="I17" s="66"/>
      <c r="J17" s="18">
        <v>330000</v>
      </c>
      <c r="K17" s="56" t="s">
        <v>34</v>
      </c>
      <c r="L17" s="58">
        <v>4</v>
      </c>
      <c r="M17" s="60"/>
      <c r="N17" s="7"/>
      <c r="O17" s="7"/>
    </row>
    <row r="18" spans="1:15" ht="31.5" thickBot="1" x14ac:dyDescent="0.35">
      <c r="A18" s="5" t="s">
        <v>63</v>
      </c>
      <c r="B18" s="6" t="s">
        <v>18</v>
      </c>
      <c r="C18" s="18">
        <v>100</v>
      </c>
      <c r="D18" s="66">
        <v>550000</v>
      </c>
      <c r="E18" s="10" t="s">
        <v>52</v>
      </c>
      <c r="F18" s="18" t="s">
        <v>21</v>
      </c>
      <c r="G18" s="66">
        <v>550000</v>
      </c>
      <c r="H18" s="66"/>
      <c r="I18" s="66"/>
      <c r="J18" s="18">
        <v>550000</v>
      </c>
      <c r="K18" s="57" t="s">
        <v>35</v>
      </c>
      <c r="L18" s="61">
        <v>25</v>
      </c>
      <c r="M18" s="7"/>
      <c r="N18" s="7"/>
      <c r="O18" s="7"/>
    </row>
    <row r="19" spans="1:15" ht="45.75" thickBot="1" x14ac:dyDescent="0.3">
      <c r="A19" s="5" t="s">
        <v>64</v>
      </c>
      <c r="B19" s="6" t="s">
        <v>36</v>
      </c>
      <c r="C19" s="18">
        <v>100</v>
      </c>
      <c r="D19" s="66">
        <v>330000</v>
      </c>
      <c r="E19" s="10" t="s">
        <v>52</v>
      </c>
      <c r="F19" s="18" t="s">
        <v>26</v>
      </c>
      <c r="G19" s="66">
        <v>330000</v>
      </c>
      <c r="H19" s="66"/>
      <c r="I19" s="66"/>
      <c r="J19" s="18">
        <v>330000</v>
      </c>
      <c r="K19" s="63" t="s">
        <v>37</v>
      </c>
      <c r="L19" s="62">
        <v>92.2</v>
      </c>
      <c r="M19" s="7"/>
      <c r="N19" s="7"/>
      <c r="O19" s="7"/>
    </row>
    <row r="20" spans="1:15" ht="45" x14ac:dyDescent="0.25">
      <c r="A20" s="5" t="s">
        <v>64</v>
      </c>
      <c r="B20" s="6" t="s">
        <v>36</v>
      </c>
      <c r="C20" s="18">
        <v>20</v>
      </c>
      <c r="D20" s="66">
        <v>88000</v>
      </c>
      <c r="E20" s="10" t="s">
        <v>52</v>
      </c>
      <c r="F20" s="18" t="s">
        <v>19</v>
      </c>
      <c r="G20" s="66">
        <v>88000</v>
      </c>
      <c r="H20" s="66"/>
      <c r="I20" s="66"/>
      <c r="J20" s="18">
        <v>88000</v>
      </c>
      <c r="K20" s="7"/>
      <c r="L20" s="7"/>
      <c r="M20" s="7"/>
      <c r="N20" s="7"/>
      <c r="O20" s="7"/>
    </row>
    <row r="21" spans="1:15" ht="45" x14ac:dyDescent="0.25">
      <c r="A21" s="5" t="s">
        <v>64</v>
      </c>
      <c r="B21" s="6" t="s">
        <v>36</v>
      </c>
      <c r="C21" s="18">
        <v>20</v>
      </c>
      <c r="D21" s="66">
        <v>110000</v>
      </c>
      <c r="E21" s="10" t="s">
        <v>52</v>
      </c>
      <c r="F21" s="18" t="s">
        <v>21</v>
      </c>
      <c r="G21" s="66">
        <v>110000</v>
      </c>
      <c r="H21" s="66"/>
      <c r="I21" s="66"/>
      <c r="J21" s="18">
        <v>110000</v>
      </c>
      <c r="K21" s="7"/>
      <c r="L21" s="7"/>
      <c r="M21" s="7"/>
      <c r="N21" s="7"/>
      <c r="O21" s="7"/>
    </row>
    <row r="22" spans="1:15" x14ac:dyDescent="0.25">
      <c r="A22" s="5" t="s">
        <v>65</v>
      </c>
      <c r="B22" s="6" t="s">
        <v>25</v>
      </c>
      <c r="C22" s="18">
        <v>250</v>
      </c>
      <c r="D22" s="66">
        <v>1375000</v>
      </c>
      <c r="E22" s="10" t="s">
        <v>52</v>
      </c>
      <c r="F22" s="18" t="s">
        <v>21</v>
      </c>
      <c r="G22" s="66">
        <v>1375000</v>
      </c>
      <c r="H22" s="66"/>
      <c r="I22" s="66">
        <v>1241968</v>
      </c>
      <c r="J22" s="18">
        <f>(G22-I22)</f>
        <v>133032</v>
      </c>
      <c r="K22" s="7"/>
      <c r="L22" s="7"/>
      <c r="M22" s="7"/>
      <c r="N22" s="7"/>
      <c r="O22" s="7"/>
    </row>
    <row r="23" spans="1:15" ht="45" x14ac:dyDescent="0.25">
      <c r="A23" s="5" t="s">
        <v>65</v>
      </c>
      <c r="B23" s="6" t="s">
        <v>36</v>
      </c>
      <c r="C23" s="18">
        <v>100</v>
      </c>
      <c r="D23" s="66">
        <v>550000</v>
      </c>
      <c r="E23" s="10" t="s">
        <v>52</v>
      </c>
      <c r="F23" s="18" t="s">
        <v>21</v>
      </c>
      <c r="G23" s="66">
        <v>550000</v>
      </c>
      <c r="H23" s="66"/>
      <c r="I23" s="66">
        <v>232718.31</v>
      </c>
      <c r="J23" s="18">
        <f t="shared" ref="J23:J68" si="0">(G23-I23)</f>
        <v>317281.69</v>
      </c>
      <c r="K23" s="7"/>
      <c r="L23" s="7"/>
      <c r="M23" s="7"/>
      <c r="N23" s="7"/>
      <c r="O23" s="7"/>
    </row>
    <row r="24" spans="1:15" x14ac:dyDescent="0.25">
      <c r="A24" s="5" t="s">
        <v>66</v>
      </c>
      <c r="B24" s="6" t="s">
        <v>25</v>
      </c>
      <c r="C24" s="18">
        <v>100</v>
      </c>
      <c r="D24" s="66">
        <v>440000</v>
      </c>
      <c r="E24" s="10" t="s">
        <v>52</v>
      </c>
      <c r="F24" s="18" t="s">
        <v>19</v>
      </c>
      <c r="G24" s="66">
        <v>440000</v>
      </c>
      <c r="H24" s="66"/>
      <c r="I24" s="66"/>
      <c r="J24" s="18">
        <f t="shared" si="0"/>
        <v>440000</v>
      </c>
      <c r="K24" s="7"/>
      <c r="L24" s="7"/>
      <c r="M24" s="7"/>
      <c r="N24" s="7"/>
      <c r="O24" s="7"/>
    </row>
    <row r="25" spans="1:15" x14ac:dyDescent="0.25">
      <c r="A25" s="5" t="s">
        <v>58</v>
      </c>
      <c r="B25" s="6" t="s">
        <v>25</v>
      </c>
      <c r="C25" s="18">
        <v>100</v>
      </c>
      <c r="D25" s="66">
        <v>440000</v>
      </c>
      <c r="E25" s="10" t="s">
        <v>52</v>
      </c>
      <c r="F25" s="18" t="s">
        <v>19</v>
      </c>
      <c r="G25" s="66">
        <v>440000</v>
      </c>
      <c r="H25" s="66"/>
      <c r="I25" s="66"/>
      <c r="J25" s="18">
        <f t="shared" si="0"/>
        <v>440000</v>
      </c>
      <c r="K25" s="7"/>
      <c r="L25" s="7"/>
      <c r="M25" s="7"/>
      <c r="N25" s="7"/>
      <c r="O25" s="7"/>
    </row>
    <row r="26" spans="1:15" ht="30" x14ac:dyDescent="0.25">
      <c r="A26" s="5" t="s">
        <v>38</v>
      </c>
      <c r="B26" s="6" t="s">
        <v>18</v>
      </c>
      <c r="C26" s="18">
        <v>25</v>
      </c>
      <c r="D26" s="66">
        <v>137500</v>
      </c>
      <c r="E26" s="10" t="s">
        <v>52</v>
      </c>
      <c r="F26" s="18" t="s">
        <v>21</v>
      </c>
      <c r="G26" s="66">
        <v>137500</v>
      </c>
      <c r="H26" s="66"/>
      <c r="I26" s="66"/>
      <c r="J26" s="18">
        <f t="shared" si="0"/>
        <v>137500</v>
      </c>
      <c r="K26" s="7"/>
      <c r="L26" s="7"/>
      <c r="M26" s="7"/>
      <c r="N26" s="7"/>
      <c r="O26" s="7"/>
    </row>
    <row r="27" spans="1:15" x14ac:dyDescent="0.25">
      <c r="A27" s="5" t="s">
        <v>38</v>
      </c>
      <c r="B27" s="6" t="s">
        <v>39</v>
      </c>
      <c r="C27" s="18">
        <v>50</v>
      </c>
      <c r="D27" s="66">
        <v>275000</v>
      </c>
      <c r="E27" s="10" t="s">
        <v>52</v>
      </c>
      <c r="F27" s="18" t="s">
        <v>21</v>
      </c>
      <c r="G27" s="66">
        <v>275000</v>
      </c>
      <c r="H27" s="66"/>
      <c r="I27" s="66"/>
      <c r="J27" s="18">
        <f t="shared" si="0"/>
        <v>275000</v>
      </c>
      <c r="K27" s="7"/>
      <c r="L27" s="7"/>
      <c r="M27" s="7"/>
      <c r="N27" s="7"/>
      <c r="O27" s="7"/>
    </row>
    <row r="28" spans="1:15" x14ac:dyDescent="0.25">
      <c r="A28" s="5" t="s">
        <v>38</v>
      </c>
      <c r="B28" s="6" t="s">
        <v>25</v>
      </c>
      <c r="C28" s="18">
        <v>50</v>
      </c>
      <c r="D28" s="66">
        <v>275000</v>
      </c>
      <c r="E28" s="10" t="s">
        <v>52</v>
      </c>
      <c r="F28" s="18" t="s">
        <v>21</v>
      </c>
      <c r="G28" s="66">
        <v>275000</v>
      </c>
      <c r="H28" s="66"/>
      <c r="I28" s="66"/>
      <c r="J28" s="18">
        <f t="shared" si="0"/>
        <v>275000</v>
      </c>
      <c r="K28" s="7"/>
      <c r="L28" s="7"/>
      <c r="M28" s="7"/>
      <c r="N28" s="7"/>
      <c r="O28" s="7"/>
    </row>
    <row r="29" spans="1:15" ht="30" x14ac:dyDescent="0.25">
      <c r="A29" s="5" t="s">
        <v>40</v>
      </c>
      <c r="B29" s="6" t="s">
        <v>18</v>
      </c>
      <c r="C29" s="17">
        <v>200</v>
      </c>
      <c r="D29" s="66">
        <v>660000</v>
      </c>
      <c r="E29" s="10" t="s">
        <v>52</v>
      </c>
      <c r="F29" s="18" t="s">
        <v>26</v>
      </c>
      <c r="G29" s="66">
        <v>660000</v>
      </c>
      <c r="H29" s="66"/>
      <c r="I29" s="66"/>
      <c r="J29" s="18">
        <f t="shared" si="0"/>
        <v>660000</v>
      </c>
      <c r="K29" s="7"/>
      <c r="L29" s="7"/>
      <c r="M29" s="7"/>
      <c r="N29" s="7"/>
      <c r="O29" s="7"/>
    </row>
    <row r="30" spans="1:15" x14ac:dyDescent="0.25">
      <c r="A30" s="5" t="s">
        <v>40</v>
      </c>
      <c r="B30" s="6" t="s">
        <v>39</v>
      </c>
      <c r="C30" s="17">
        <v>200</v>
      </c>
      <c r="D30" s="66">
        <v>660000</v>
      </c>
      <c r="E30" s="10" t="s">
        <v>52</v>
      </c>
      <c r="F30" s="18" t="s">
        <v>26</v>
      </c>
      <c r="G30" s="66">
        <v>660000</v>
      </c>
      <c r="H30" s="66"/>
      <c r="I30" s="66"/>
      <c r="J30" s="18">
        <f t="shared" si="0"/>
        <v>660000</v>
      </c>
      <c r="K30" s="7"/>
      <c r="L30" s="7"/>
      <c r="M30" s="7"/>
      <c r="N30" s="7"/>
      <c r="O30" s="7"/>
    </row>
    <row r="31" spans="1:15" x14ac:dyDescent="0.25">
      <c r="A31" s="5" t="s">
        <v>41</v>
      </c>
      <c r="B31" s="6" t="s">
        <v>39</v>
      </c>
      <c r="C31" s="94">
        <v>30</v>
      </c>
      <c r="D31" s="66">
        <v>218000</v>
      </c>
      <c r="E31" s="10" t="s">
        <v>53</v>
      </c>
      <c r="F31" s="18" t="s">
        <v>26</v>
      </c>
      <c r="G31" s="66">
        <v>99000</v>
      </c>
      <c r="H31" s="66"/>
      <c r="I31" s="66"/>
      <c r="J31" s="18">
        <f t="shared" si="0"/>
        <v>99000</v>
      </c>
      <c r="K31" s="109"/>
      <c r="L31" s="109"/>
      <c r="M31" s="109"/>
      <c r="N31" s="7"/>
      <c r="O31" s="7"/>
    </row>
    <row r="32" spans="1:15" x14ac:dyDescent="0.25">
      <c r="A32" s="5" t="s">
        <v>41</v>
      </c>
      <c r="B32" s="6" t="s">
        <v>20</v>
      </c>
      <c r="C32" s="17">
        <v>20</v>
      </c>
      <c r="D32" s="66">
        <v>117000</v>
      </c>
      <c r="E32" s="10" t="s">
        <v>53</v>
      </c>
      <c r="F32" s="18" t="s">
        <v>21</v>
      </c>
      <c r="G32" s="66">
        <v>110000</v>
      </c>
      <c r="H32" s="66"/>
      <c r="I32" s="66"/>
      <c r="J32" s="18">
        <f t="shared" si="0"/>
        <v>110000</v>
      </c>
      <c r="K32" s="7"/>
      <c r="L32" s="7"/>
      <c r="M32" s="7"/>
      <c r="N32" s="7"/>
      <c r="O32" s="7"/>
    </row>
    <row r="33" spans="1:15" x14ac:dyDescent="0.25">
      <c r="A33" s="5" t="s">
        <v>67</v>
      </c>
      <c r="B33" s="6" t="s">
        <v>25</v>
      </c>
      <c r="C33" s="17">
        <v>40</v>
      </c>
      <c r="D33" s="66">
        <v>330000</v>
      </c>
      <c r="E33" s="10" t="s">
        <v>53</v>
      </c>
      <c r="F33" s="18" t="s">
        <v>26</v>
      </c>
      <c r="G33" s="66">
        <v>132000</v>
      </c>
      <c r="H33" s="66"/>
      <c r="I33" s="66"/>
      <c r="J33" s="18">
        <f t="shared" si="0"/>
        <v>132000</v>
      </c>
      <c r="K33" s="7"/>
      <c r="L33" s="7"/>
      <c r="M33" s="7"/>
      <c r="N33" s="7"/>
      <c r="O33" s="7"/>
    </row>
    <row r="34" spans="1:15" x14ac:dyDescent="0.25">
      <c r="A34" s="5" t="s">
        <v>67</v>
      </c>
      <c r="B34" s="6" t="s">
        <v>39</v>
      </c>
      <c r="C34" s="17">
        <v>100</v>
      </c>
      <c r="D34" s="66">
        <v>330000</v>
      </c>
      <c r="E34" s="10" t="s">
        <v>52</v>
      </c>
      <c r="F34" s="18" t="s">
        <v>26</v>
      </c>
      <c r="G34" s="66">
        <v>330000</v>
      </c>
      <c r="H34" s="66"/>
      <c r="I34" s="66"/>
      <c r="J34" s="18">
        <f t="shared" si="0"/>
        <v>330000</v>
      </c>
      <c r="K34" s="7"/>
      <c r="L34" s="7"/>
      <c r="M34" s="7"/>
      <c r="N34" s="7"/>
      <c r="O34" s="7"/>
    </row>
    <row r="35" spans="1:15" ht="45" x14ac:dyDescent="0.25">
      <c r="A35" s="5" t="s">
        <v>86</v>
      </c>
      <c r="B35" s="6" t="s">
        <v>36</v>
      </c>
      <c r="C35" s="17">
        <v>100</v>
      </c>
      <c r="D35" s="66">
        <v>440000</v>
      </c>
      <c r="E35" s="10" t="s">
        <v>52</v>
      </c>
      <c r="F35" s="18" t="s">
        <v>26</v>
      </c>
      <c r="G35" s="66">
        <v>330000</v>
      </c>
      <c r="H35" s="66"/>
      <c r="I35" s="66">
        <v>440000</v>
      </c>
      <c r="J35" s="18">
        <f t="shared" si="0"/>
        <v>-110000</v>
      </c>
      <c r="K35" s="7"/>
      <c r="L35" s="7"/>
      <c r="M35" s="7"/>
      <c r="N35" s="7"/>
      <c r="O35" s="7"/>
    </row>
    <row r="36" spans="1:15" x14ac:dyDescent="0.25">
      <c r="A36" s="5" t="s">
        <v>86</v>
      </c>
      <c r="B36" s="6" t="s">
        <v>39</v>
      </c>
      <c r="C36" s="17">
        <v>100</v>
      </c>
      <c r="D36" s="66">
        <v>440000</v>
      </c>
      <c r="E36" s="10" t="s">
        <v>52</v>
      </c>
      <c r="F36" s="18" t="s">
        <v>26</v>
      </c>
      <c r="G36" s="66">
        <v>330000</v>
      </c>
      <c r="H36" s="66"/>
      <c r="I36" s="66">
        <v>440000</v>
      </c>
      <c r="J36" s="18">
        <f t="shared" si="0"/>
        <v>-110000</v>
      </c>
      <c r="K36" s="7"/>
      <c r="L36" s="7"/>
      <c r="M36" s="7"/>
      <c r="N36" s="7"/>
      <c r="O36" s="7"/>
    </row>
    <row r="37" spans="1:15" ht="30" x14ac:dyDescent="0.25">
      <c r="A37" s="5" t="s">
        <v>86</v>
      </c>
      <c r="B37" s="6" t="s">
        <v>18</v>
      </c>
      <c r="C37" s="17">
        <v>60</v>
      </c>
      <c r="D37" s="66">
        <v>264000</v>
      </c>
      <c r="E37" s="10" t="s">
        <v>52</v>
      </c>
      <c r="F37" s="18" t="s">
        <v>26</v>
      </c>
      <c r="G37" s="66">
        <v>198000</v>
      </c>
      <c r="H37" s="66"/>
      <c r="I37" s="66">
        <v>264000</v>
      </c>
      <c r="J37" s="18">
        <f t="shared" si="0"/>
        <v>-66000</v>
      </c>
      <c r="K37" s="7"/>
      <c r="L37" s="7"/>
      <c r="M37" s="7"/>
      <c r="N37" s="7"/>
      <c r="O37" s="7"/>
    </row>
    <row r="38" spans="1:15" x14ac:dyDescent="0.25">
      <c r="A38" s="5" t="s">
        <v>86</v>
      </c>
      <c r="B38" s="6" t="s">
        <v>25</v>
      </c>
      <c r="C38" s="17">
        <v>70</v>
      </c>
      <c r="D38" s="66">
        <v>308000</v>
      </c>
      <c r="E38" s="10" t="s">
        <v>52</v>
      </c>
      <c r="F38" s="18" t="s">
        <v>26</v>
      </c>
      <c r="G38" s="66">
        <v>231000</v>
      </c>
      <c r="H38" s="66"/>
      <c r="I38" s="66">
        <v>308000</v>
      </c>
      <c r="J38" s="18">
        <f t="shared" si="0"/>
        <v>-77000</v>
      </c>
      <c r="K38" s="7"/>
      <c r="L38" s="7"/>
      <c r="M38" s="7"/>
      <c r="N38" s="7"/>
      <c r="O38" s="7"/>
    </row>
    <row r="39" spans="1:15" x14ac:dyDescent="0.25">
      <c r="A39" s="5" t="s">
        <v>86</v>
      </c>
      <c r="B39" s="6" t="s">
        <v>39</v>
      </c>
      <c r="C39" s="17">
        <v>100</v>
      </c>
      <c r="D39" s="66">
        <v>660000</v>
      </c>
      <c r="E39" s="10" t="s">
        <v>52</v>
      </c>
      <c r="F39" s="18" t="s">
        <v>21</v>
      </c>
      <c r="G39" s="66">
        <v>550000</v>
      </c>
      <c r="H39" s="66"/>
      <c r="I39" s="66">
        <v>660000</v>
      </c>
      <c r="J39" s="18">
        <f t="shared" si="0"/>
        <v>-110000</v>
      </c>
      <c r="K39" s="7"/>
      <c r="L39" s="7"/>
      <c r="M39" s="7"/>
      <c r="N39" s="7"/>
      <c r="O39" s="7"/>
    </row>
    <row r="40" spans="1:15" x14ac:dyDescent="0.25">
      <c r="A40" s="5" t="s">
        <v>87</v>
      </c>
      <c r="B40" s="6" t="s">
        <v>23</v>
      </c>
      <c r="C40" s="17">
        <v>100</v>
      </c>
      <c r="D40" s="66">
        <v>660000</v>
      </c>
      <c r="E40" s="10" t="s">
        <v>52</v>
      </c>
      <c r="F40" s="18" t="s">
        <v>21</v>
      </c>
      <c r="G40" s="66">
        <v>550000</v>
      </c>
      <c r="H40" s="66"/>
      <c r="I40" s="66">
        <v>660000</v>
      </c>
      <c r="J40" s="18">
        <f t="shared" si="0"/>
        <v>-110000</v>
      </c>
      <c r="K40" s="7"/>
      <c r="L40" s="7"/>
      <c r="M40" s="7"/>
      <c r="N40" s="7"/>
      <c r="O40" s="7"/>
    </row>
    <row r="41" spans="1:15" x14ac:dyDescent="0.25">
      <c r="A41" s="5" t="s">
        <v>84</v>
      </c>
      <c r="B41" s="6" t="s">
        <v>23</v>
      </c>
      <c r="C41" s="17">
        <v>70</v>
      </c>
      <c r="D41" s="66">
        <v>385000</v>
      </c>
      <c r="E41" s="10" t="s">
        <v>53</v>
      </c>
      <c r="F41" s="18" t="s">
        <v>19</v>
      </c>
      <c r="G41" s="66">
        <v>308000</v>
      </c>
      <c r="H41" s="66"/>
      <c r="I41" s="66"/>
      <c r="J41" s="18">
        <f t="shared" si="0"/>
        <v>308000</v>
      </c>
      <c r="K41" s="7"/>
      <c r="L41" s="7"/>
      <c r="M41" s="7"/>
      <c r="N41" s="7"/>
      <c r="O41" s="7"/>
    </row>
    <row r="42" spans="1:15" ht="45" x14ac:dyDescent="0.25">
      <c r="A42" s="5" t="s">
        <v>84</v>
      </c>
      <c r="B42" s="6" t="s">
        <v>42</v>
      </c>
      <c r="C42" s="17">
        <v>30</v>
      </c>
      <c r="D42" s="66">
        <v>165000</v>
      </c>
      <c r="E42" s="10" t="s">
        <v>52</v>
      </c>
      <c r="F42" s="18" t="s">
        <v>21</v>
      </c>
      <c r="G42" s="66">
        <v>165500</v>
      </c>
      <c r="H42" s="66"/>
      <c r="I42" s="66"/>
      <c r="J42" s="18">
        <f t="shared" si="0"/>
        <v>165500</v>
      </c>
      <c r="K42" s="7"/>
      <c r="L42" s="7"/>
      <c r="M42" s="7"/>
      <c r="N42" s="7"/>
      <c r="O42" s="7"/>
    </row>
    <row r="43" spans="1:15" x14ac:dyDescent="0.25">
      <c r="A43" s="5" t="s">
        <v>43</v>
      </c>
      <c r="B43" s="6" t="s">
        <v>39</v>
      </c>
      <c r="C43" s="17">
        <v>70</v>
      </c>
      <c r="D43" s="66"/>
      <c r="E43" s="10" t="s">
        <v>53</v>
      </c>
      <c r="F43" s="18" t="s">
        <v>26</v>
      </c>
      <c r="G43" s="66">
        <v>231000</v>
      </c>
      <c r="H43" s="66"/>
      <c r="I43" s="66"/>
      <c r="J43" s="18">
        <f t="shared" si="0"/>
        <v>231000</v>
      </c>
      <c r="K43" s="7"/>
      <c r="L43" s="7"/>
      <c r="M43" s="7"/>
      <c r="N43" s="7"/>
      <c r="O43" s="7"/>
    </row>
    <row r="44" spans="1:15" x14ac:dyDescent="0.25">
      <c r="A44" s="5" t="s">
        <v>43</v>
      </c>
      <c r="B44" s="6" t="s">
        <v>25</v>
      </c>
      <c r="C44" s="17">
        <v>50</v>
      </c>
      <c r="D44" s="66">
        <v>770000</v>
      </c>
      <c r="E44" s="10" t="s">
        <v>53</v>
      </c>
      <c r="F44" s="18" t="s">
        <v>21</v>
      </c>
      <c r="G44" s="66">
        <v>275000</v>
      </c>
      <c r="H44" s="66"/>
      <c r="I44" s="66"/>
      <c r="J44" s="18">
        <f t="shared" si="0"/>
        <v>275000</v>
      </c>
      <c r="K44" s="7"/>
      <c r="L44" s="7"/>
      <c r="M44" s="7"/>
      <c r="N44" s="7"/>
      <c r="O44" s="7"/>
    </row>
    <row r="45" spans="1:15" x14ac:dyDescent="0.25">
      <c r="A45" s="5" t="s">
        <v>57</v>
      </c>
      <c r="B45" s="6" t="s">
        <v>39</v>
      </c>
      <c r="C45" s="17">
        <v>100</v>
      </c>
      <c r="D45" s="66">
        <v>440000</v>
      </c>
      <c r="E45" s="10" t="s">
        <v>53</v>
      </c>
      <c r="F45" s="18" t="s">
        <v>26</v>
      </c>
      <c r="G45" s="66">
        <v>330000</v>
      </c>
      <c r="H45" s="66"/>
      <c r="I45" s="66"/>
      <c r="J45" s="18">
        <f t="shared" si="0"/>
        <v>330000</v>
      </c>
      <c r="K45" s="7"/>
      <c r="L45" s="7"/>
      <c r="M45" s="7"/>
      <c r="N45" s="7"/>
      <c r="O45" s="7"/>
    </row>
    <row r="46" spans="1:15" ht="45" x14ac:dyDescent="0.25">
      <c r="A46" s="5" t="s">
        <v>57</v>
      </c>
      <c r="B46" s="6" t="s">
        <v>42</v>
      </c>
      <c r="C46" s="17">
        <v>20</v>
      </c>
      <c r="D46" s="66">
        <v>132000</v>
      </c>
      <c r="E46" s="10" t="s">
        <v>53</v>
      </c>
      <c r="F46" s="18" t="s">
        <v>21</v>
      </c>
      <c r="G46" s="66">
        <v>110000</v>
      </c>
      <c r="H46" s="66"/>
      <c r="I46" s="66"/>
      <c r="J46" s="18">
        <f t="shared" si="0"/>
        <v>110000</v>
      </c>
      <c r="K46" s="7"/>
      <c r="L46" s="7"/>
      <c r="M46" s="7"/>
      <c r="N46" s="7"/>
      <c r="O46" s="7"/>
    </row>
    <row r="47" spans="1:15" ht="45" x14ac:dyDescent="0.25">
      <c r="A47" s="5" t="s">
        <v>44</v>
      </c>
      <c r="B47" s="6" t="s">
        <v>42</v>
      </c>
      <c r="C47" s="17">
        <v>100</v>
      </c>
      <c r="D47" s="66">
        <v>330000</v>
      </c>
      <c r="E47" s="10" t="s">
        <v>52</v>
      </c>
      <c r="F47" s="18" t="s">
        <v>26</v>
      </c>
      <c r="G47" s="66">
        <v>330000</v>
      </c>
      <c r="H47" s="66"/>
      <c r="I47" s="98">
        <v>104015</v>
      </c>
      <c r="J47" s="112">
        <f t="shared" si="0"/>
        <v>225985</v>
      </c>
      <c r="K47" s="7"/>
      <c r="L47" s="7"/>
      <c r="M47" s="7"/>
      <c r="N47" s="7"/>
      <c r="O47" s="7"/>
    </row>
    <row r="48" spans="1:15" ht="45" x14ac:dyDescent="0.25">
      <c r="A48" s="5" t="s">
        <v>61</v>
      </c>
      <c r="B48" s="6" t="s">
        <v>42</v>
      </c>
      <c r="C48" s="17">
        <v>50</v>
      </c>
      <c r="D48" s="71">
        <v>220000</v>
      </c>
      <c r="E48" s="10" t="s">
        <v>52</v>
      </c>
      <c r="F48" s="18" t="s">
        <v>19</v>
      </c>
      <c r="G48" s="66">
        <v>220000</v>
      </c>
      <c r="H48" s="66"/>
      <c r="I48" s="66">
        <v>16978</v>
      </c>
      <c r="J48" s="18">
        <f t="shared" si="0"/>
        <v>203022</v>
      </c>
      <c r="K48" s="7"/>
      <c r="L48" s="7"/>
      <c r="M48" s="7"/>
      <c r="N48" s="7"/>
      <c r="O48" s="7"/>
    </row>
    <row r="49" spans="1:15" x14ac:dyDescent="0.25">
      <c r="A49" s="5" t="s">
        <v>61</v>
      </c>
      <c r="B49" s="6" t="s">
        <v>39</v>
      </c>
      <c r="C49" s="17">
        <v>50</v>
      </c>
      <c r="D49" s="71">
        <v>220000</v>
      </c>
      <c r="E49" s="10" t="s">
        <v>52</v>
      </c>
      <c r="F49" s="18" t="s">
        <v>19</v>
      </c>
      <c r="G49" s="66">
        <v>220000</v>
      </c>
      <c r="H49" s="66"/>
      <c r="I49" s="66">
        <v>34053</v>
      </c>
      <c r="J49" s="18">
        <f t="shared" si="0"/>
        <v>185947</v>
      </c>
      <c r="K49" s="7"/>
      <c r="L49" s="7"/>
      <c r="M49" s="7"/>
      <c r="N49" s="7"/>
      <c r="O49" s="7"/>
    </row>
    <row r="50" spans="1:15" ht="30" x14ac:dyDescent="0.25">
      <c r="A50" s="5" t="s">
        <v>85</v>
      </c>
      <c r="B50" s="6" t="s">
        <v>18</v>
      </c>
      <c r="C50" s="18">
        <v>100</v>
      </c>
      <c r="D50" s="66">
        <v>330000</v>
      </c>
      <c r="E50" s="10" t="s">
        <v>52</v>
      </c>
      <c r="F50" s="18" t="s">
        <v>26</v>
      </c>
      <c r="G50" s="66">
        <v>330000</v>
      </c>
      <c r="H50" s="66"/>
      <c r="I50" s="66"/>
      <c r="J50" s="18">
        <f t="shared" si="0"/>
        <v>330000</v>
      </c>
      <c r="K50" s="7"/>
      <c r="L50" s="7"/>
      <c r="M50" s="7"/>
      <c r="N50" s="7"/>
      <c r="O50" s="7"/>
    </row>
    <row r="51" spans="1:15" x14ac:dyDescent="0.25">
      <c r="A51" s="5" t="s">
        <v>85</v>
      </c>
      <c r="B51" s="6" t="s">
        <v>39</v>
      </c>
      <c r="C51" s="18">
        <v>50</v>
      </c>
      <c r="D51" s="66">
        <v>165000</v>
      </c>
      <c r="E51" s="10" t="s">
        <v>52</v>
      </c>
      <c r="F51" s="18" t="s">
        <v>26</v>
      </c>
      <c r="G51" s="66">
        <v>165000</v>
      </c>
      <c r="H51" s="66"/>
      <c r="I51" s="66"/>
      <c r="J51" s="18">
        <f t="shared" si="0"/>
        <v>165000</v>
      </c>
      <c r="K51" s="7"/>
      <c r="L51" s="7"/>
      <c r="M51" s="7"/>
      <c r="N51" s="7"/>
      <c r="O51" s="7"/>
    </row>
    <row r="52" spans="1:15" x14ac:dyDescent="0.25">
      <c r="A52" s="5" t="s">
        <v>68</v>
      </c>
      <c r="B52" s="6" t="s">
        <v>39</v>
      </c>
      <c r="C52" s="17">
        <v>200</v>
      </c>
      <c r="D52" s="66">
        <v>660000</v>
      </c>
      <c r="E52" s="10" t="s">
        <v>52</v>
      </c>
      <c r="F52" s="18" t="s">
        <v>26</v>
      </c>
      <c r="G52" s="66">
        <v>660000</v>
      </c>
      <c r="H52" s="66"/>
      <c r="I52" s="66"/>
      <c r="J52" s="18">
        <f t="shared" si="0"/>
        <v>660000</v>
      </c>
      <c r="K52" s="7"/>
      <c r="L52" s="7"/>
      <c r="M52" s="7"/>
      <c r="N52" s="7"/>
      <c r="O52" s="7"/>
    </row>
    <row r="53" spans="1:15" x14ac:dyDescent="0.25">
      <c r="A53" s="5" t="s">
        <v>69</v>
      </c>
      <c r="B53" s="6" t="s">
        <v>39</v>
      </c>
      <c r="C53" s="17">
        <v>200</v>
      </c>
      <c r="D53" s="66">
        <v>660000</v>
      </c>
      <c r="E53" s="10" t="s">
        <v>52</v>
      </c>
      <c r="F53" s="18" t="s">
        <v>26</v>
      </c>
      <c r="G53" s="66">
        <v>660000</v>
      </c>
      <c r="H53" s="66"/>
      <c r="I53" s="66"/>
      <c r="J53" s="18">
        <f t="shared" si="0"/>
        <v>660000</v>
      </c>
      <c r="K53" s="7"/>
      <c r="L53" s="7"/>
      <c r="M53" s="7"/>
      <c r="N53" s="7"/>
      <c r="O53" s="7"/>
    </row>
    <row r="54" spans="1:15" x14ac:dyDescent="0.25">
      <c r="A54" s="5" t="s">
        <v>70</v>
      </c>
      <c r="B54" s="6" t="s">
        <v>20</v>
      </c>
      <c r="C54" s="17">
        <v>200</v>
      </c>
      <c r="D54" s="66">
        <v>660000</v>
      </c>
      <c r="E54" s="10" t="s">
        <v>52</v>
      </c>
      <c r="F54" s="18" t="s">
        <v>26</v>
      </c>
      <c r="G54" s="66">
        <v>660000</v>
      </c>
      <c r="H54" s="66"/>
      <c r="I54" s="66"/>
      <c r="J54" s="18">
        <f t="shared" si="0"/>
        <v>660000</v>
      </c>
      <c r="K54" s="7"/>
      <c r="L54" s="7"/>
      <c r="M54" s="7"/>
      <c r="N54" s="7"/>
      <c r="O54" s="7"/>
    </row>
    <row r="55" spans="1:15" ht="45" x14ac:dyDescent="0.25">
      <c r="A55" s="5" t="s">
        <v>71</v>
      </c>
      <c r="B55" s="6" t="s">
        <v>36</v>
      </c>
      <c r="C55" s="17">
        <v>300</v>
      </c>
      <c r="D55" s="66">
        <v>990000</v>
      </c>
      <c r="E55" s="10" t="s">
        <v>52</v>
      </c>
      <c r="F55" s="18" t="s">
        <v>26</v>
      </c>
      <c r="G55" s="66">
        <v>990000</v>
      </c>
      <c r="H55" s="66"/>
      <c r="I55" s="66"/>
      <c r="J55" s="18">
        <f t="shared" si="0"/>
        <v>990000</v>
      </c>
      <c r="K55" s="7"/>
      <c r="L55" s="7"/>
      <c r="M55" s="7"/>
      <c r="N55" s="7"/>
      <c r="O55" s="7"/>
    </row>
    <row r="56" spans="1:15" x14ac:dyDescent="0.25">
      <c r="A56" s="5" t="s">
        <v>72</v>
      </c>
      <c r="B56" s="6" t="s">
        <v>25</v>
      </c>
      <c r="C56" s="17">
        <v>200</v>
      </c>
      <c r="D56" s="66">
        <v>660000</v>
      </c>
      <c r="E56" s="10" t="s">
        <v>52</v>
      </c>
      <c r="F56" s="18" t="s">
        <v>26</v>
      </c>
      <c r="G56" s="66">
        <v>660000</v>
      </c>
      <c r="H56" s="66"/>
      <c r="I56" s="66"/>
      <c r="J56" s="18">
        <f t="shared" si="0"/>
        <v>660000</v>
      </c>
      <c r="K56" s="7"/>
      <c r="L56" s="7"/>
      <c r="M56" s="7"/>
      <c r="N56" s="7"/>
      <c r="O56" s="7"/>
    </row>
    <row r="57" spans="1:15" x14ac:dyDescent="0.25">
      <c r="A57" s="5" t="s">
        <v>73</v>
      </c>
      <c r="B57" s="6" t="s">
        <v>23</v>
      </c>
      <c r="C57" s="17">
        <v>130</v>
      </c>
      <c r="D57" s="66">
        <v>429000</v>
      </c>
      <c r="E57" s="10" t="s">
        <v>52</v>
      </c>
      <c r="F57" s="18" t="s">
        <v>26</v>
      </c>
      <c r="G57" s="66">
        <v>429000</v>
      </c>
      <c r="H57" s="66"/>
      <c r="I57" s="66">
        <v>496011</v>
      </c>
      <c r="J57" s="18">
        <f t="shared" si="0"/>
        <v>-67011</v>
      </c>
      <c r="K57" s="7"/>
      <c r="L57" s="7"/>
      <c r="M57" s="7"/>
      <c r="N57" s="7"/>
      <c r="O57" s="7"/>
    </row>
    <row r="58" spans="1:15" x14ac:dyDescent="0.25">
      <c r="A58" s="5" t="s">
        <v>78</v>
      </c>
      <c r="B58" s="6" t="s">
        <v>39</v>
      </c>
      <c r="C58" s="17">
        <v>120</v>
      </c>
      <c r="D58" s="66">
        <v>396000</v>
      </c>
      <c r="E58" s="10" t="s">
        <v>52</v>
      </c>
      <c r="F58" s="18" t="s">
        <v>26</v>
      </c>
      <c r="G58" s="66">
        <v>396000</v>
      </c>
      <c r="H58" s="66"/>
      <c r="I58" s="66">
        <v>170613</v>
      </c>
      <c r="J58" s="18">
        <f t="shared" si="0"/>
        <v>225387</v>
      </c>
      <c r="K58" s="7"/>
      <c r="L58" s="7"/>
      <c r="M58" s="7"/>
      <c r="N58" s="7"/>
      <c r="O58" s="7"/>
    </row>
    <row r="59" spans="1:15" x14ac:dyDescent="0.25">
      <c r="A59" s="5" t="s">
        <v>74</v>
      </c>
      <c r="B59" s="6" t="s">
        <v>23</v>
      </c>
      <c r="C59" s="17">
        <v>300</v>
      </c>
      <c r="D59" s="66">
        <v>990000</v>
      </c>
      <c r="E59" s="10" t="s">
        <v>52</v>
      </c>
      <c r="F59" s="18" t="s">
        <v>26</v>
      </c>
      <c r="G59" s="66">
        <v>990000</v>
      </c>
      <c r="H59" s="66"/>
      <c r="I59" s="66"/>
      <c r="J59" s="18">
        <f t="shared" si="0"/>
        <v>990000</v>
      </c>
      <c r="K59" s="7"/>
      <c r="L59" s="7"/>
      <c r="M59" s="7"/>
      <c r="N59" s="7"/>
      <c r="O59" s="7"/>
    </row>
    <row r="60" spans="1:15" ht="45" x14ac:dyDescent="0.25">
      <c r="A60" s="5" t="s">
        <v>75</v>
      </c>
      <c r="B60" s="6" t="s">
        <v>36</v>
      </c>
      <c r="C60" s="17">
        <v>700</v>
      </c>
      <c r="D60" s="66">
        <v>4000000</v>
      </c>
      <c r="E60" s="10" t="s">
        <v>53</v>
      </c>
      <c r="F60" s="18" t="s">
        <v>21</v>
      </c>
      <c r="G60" s="66">
        <v>3850000</v>
      </c>
      <c r="H60" s="66"/>
      <c r="I60" s="66"/>
      <c r="J60" s="18">
        <f t="shared" si="0"/>
        <v>3850000</v>
      </c>
      <c r="K60" s="7"/>
      <c r="L60" s="7"/>
      <c r="M60" s="7"/>
      <c r="N60" s="7"/>
      <c r="O60" s="7"/>
    </row>
    <row r="61" spans="1:15" x14ac:dyDescent="0.25">
      <c r="A61" s="5" t="s">
        <v>77</v>
      </c>
      <c r="B61" s="6" t="s">
        <v>23</v>
      </c>
      <c r="C61" s="17">
        <v>100</v>
      </c>
      <c r="D61" s="66">
        <v>550000</v>
      </c>
      <c r="E61" s="10" t="s">
        <v>52</v>
      </c>
      <c r="F61" s="18" t="s">
        <v>21</v>
      </c>
      <c r="G61" s="66">
        <v>550000</v>
      </c>
      <c r="H61" s="66"/>
      <c r="I61" s="66"/>
      <c r="J61" s="18">
        <f t="shared" si="0"/>
        <v>550000</v>
      </c>
      <c r="K61" s="7"/>
      <c r="L61" s="7"/>
      <c r="M61" s="7"/>
      <c r="N61" s="7"/>
      <c r="O61" s="7"/>
    </row>
    <row r="62" spans="1:15" ht="45" x14ac:dyDescent="0.25">
      <c r="A62" s="5" t="s">
        <v>78</v>
      </c>
      <c r="B62" s="6" t="s">
        <v>42</v>
      </c>
      <c r="C62" s="17">
        <v>100</v>
      </c>
      <c r="D62" s="66">
        <v>550000</v>
      </c>
      <c r="E62" s="10" t="s">
        <v>52</v>
      </c>
      <c r="F62" s="18" t="s">
        <v>21</v>
      </c>
      <c r="G62" s="66">
        <v>550000</v>
      </c>
      <c r="H62" s="66"/>
      <c r="I62" s="66">
        <v>330000</v>
      </c>
      <c r="J62" s="18">
        <f t="shared" si="0"/>
        <v>220000</v>
      </c>
      <c r="K62" s="7"/>
      <c r="L62" s="7"/>
      <c r="M62" s="7"/>
      <c r="N62" s="7"/>
      <c r="O62" s="7"/>
    </row>
    <row r="63" spans="1:15" x14ac:dyDescent="0.25">
      <c r="A63" s="5" t="s">
        <v>79</v>
      </c>
      <c r="B63" s="6" t="s">
        <v>39</v>
      </c>
      <c r="C63" s="17">
        <v>25</v>
      </c>
      <c r="D63" s="66">
        <v>137500</v>
      </c>
      <c r="E63" s="10" t="s">
        <v>52</v>
      </c>
      <c r="F63" s="18" t="s">
        <v>21</v>
      </c>
      <c r="G63" s="66">
        <v>137500</v>
      </c>
      <c r="H63" s="66"/>
      <c r="I63" s="66"/>
      <c r="J63" s="18">
        <f t="shared" si="0"/>
        <v>137500</v>
      </c>
      <c r="K63" s="7"/>
      <c r="L63" s="7"/>
      <c r="M63" s="7"/>
      <c r="N63" s="7"/>
      <c r="O63" s="7"/>
    </row>
    <row r="64" spans="1:15" x14ac:dyDescent="0.25">
      <c r="A64" s="5" t="s">
        <v>79</v>
      </c>
      <c r="B64" s="6" t="s">
        <v>39</v>
      </c>
      <c r="C64" s="17">
        <v>100</v>
      </c>
      <c r="D64" s="66">
        <v>330000</v>
      </c>
      <c r="E64" s="10" t="s">
        <v>52</v>
      </c>
      <c r="F64" s="18" t="s">
        <v>26</v>
      </c>
      <c r="G64" s="66">
        <v>330000</v>
      </c>
      <c r="H64" s="66"/>
      <c r="I64" s="66"/>
      <c r="J64" s="18">
        <f t="shared" si="0"/>
        <v>330000</v>
      </c>
      <c r="K64" s="7"/>
      <c r="L64" s="7"/>
      <c r="M64" s="7"/>
      <c r="N64" s="7"/>
      <c r="O64" s="7"/>
    </row>
    <row r="65" spans="1:15" x14ac:dyDescent="0.25">
      <c r="A65" s="5" t="s">
        <v>79</v>
      </c>
      <c r="B65" s="6" t="s">
        <v>39</v>
      </c>
      <c r="C65" s="17">
        <v>100</v>
      </c>
      <c r="D65" s="66">
        <v>330000</v>
      </c>
      <c r="E65" s="10" t="s">
        <v>52</v>
      </c>
      <c r="F65" s="18" t="s">
        <v>26</v>
      </c>
      <c r="G65" s="66">
        <v>330000</v>
      </c>
      <c r="H65" s="66"/>
      <c r="I65" s="66"/>
      <c r="J65" s="18">
        <f t="shared" si="0"/>
        <v>330000</v>
      </c>
      <c r="K65" s="7"/>
      <c r="L65" s="7"/>
      <c r="M65" s="7"/>
      <c r="N65" s="7"/>
      <c r="O65" s="7"/>
    </row>
    <row r="66" spans="1:15" x14ac:dyDescent="0.25">
      <c r="A66" s="5" t="s">
        <v>79</v>
      </c>
      <c r="B66" s="6" t="s">
        <v>39</v>
      </c>
      <c r="C66" s="17">
        <v>100</v>
      </c>
      <c r="D66" s="66">
        <v>440000</v>
      </c>
      <c r="E66" s="10" t="s">
        <v>52</v>
      </c>
      <c r="F66" s="18" t="s">
        <v>19</v>
      </c>
      <c r="G66" s="66">
        <v>440000</v>
      </c>
      <c r="H66" s="66"/>
      <c r="I66" s="66"/>
      <c r="J66" s="18">
        <f t="shared" si="0"/>
        <v>440000</v>
      </c>
      <c r="K66" s="7"/>
      <c r="L66" s="7"/>
      <c r="M66" s="7"/>
      <c r="N66" s="7"/>
      <c r="O66" s="7"/>
    </row>
    <row r="67" spans="1:15" ht="30" x14ac:dyDescent="0.25">
      <c r="A67" s="5" t="s">
        <v>80</v>
      </c>
      <c r="B67" s="6" t="s">
        <v>18</v>
      </c>
      <c r="C67" s="17">
        <v>100</v>
      </c>
      <c r="D67" s="66">
        <v>330000</v>
      </c>
      <c r="E67" s="10" t="s">
        <v>52</v>
      </c>
      <c r="F67" s="18" t="s">
        <v>26</v>
      </c>
      <c r="G67" s="66">
        <v>330000</v>
      </c>
      <c r="H67" s="66"/>
      <c r="I67" s="66"/>
      <c r="J67" s="18">
        <f t="shared" si="0"/>
        <v>330000</v>
      </c>
      <c r="K67" s="7"/>
      <c r="L67" s="7"/>
      <c r="M67" s="7"/>
      <c r="N67" s="7"/>
      <c r="O67" s="7"/>
    </row>
    <row r="68" spans="1:15" x14ac:dyDescent="0.25">
      <c r="A68" s="5" t="s">
        <v>80</v>
      </c>
      <c r="B68" s="6" t="s">
        <v>20</v>
      </c>
      <c r="C68" s="17">
        <v>100</v>
      </c>
      <c r="D68" s="66">
        <v>440000</v>
      </c>
      <c r="E68" s="10" t="s">
        <v>52</v>
      </c>
      <c r="F68" s="18" t="s">
        <v>19</v>
      </c>
      <c r="G68" s="66">
        <v>440000</v>
      </c>
      <c r="H68" s="66"/>
      <c r="I68" s="66"/>
      <c r="J68" s="18">
        <f t="shared" si="0"/>
        <v>440000</v>
      </c>
      <c r="K68" s="7"/>
      <c r="L68" s="7"/>
      <c r="M68" s="7"/>
      <c r="N68" s="7"/>
      <c r="O68" s="7"/>
    </row>
    <row r="69" spans="1:15" ht="26.25" customHeight="1" x14ac:dyDescent="0.25">
      <c r="A69" s="90"/>
      <c r="B69" s="91"/>
      <c r="C69" s="92">
        <f>SUM(C5:C68)</f>
        <v>6720</v>
      </c>
      <c r="D69" s="93"/>
      <c r="E69" s="26"/>
      <c r="F69" s="25"/>
      <c r="G69" s="67">
        <f>SUM(G33:G40)</f>
        <v>2651000</v>
      </c>
      <c r="H69" s="67"/>
      <c r="I69" s="67"/>
      <c r="J69" s="67">
        <f>SUM(J5:J68)</f>
        <v>21892142.690000001</v>
      </c>
      <c r="K69" s="7"/>
      <c r="L69" s="7"/>
      <c r="M69" s="7"/>
      <c r="N69" s="7"/>
      <c r="O69" s="7"/>
    </row>
    <row r="70" spans="1:15" ht="15.75" customHeight="1" x14ac:dyDescent="0.25">
      <c r="A70" s="7"/>
      <c r="B70" s="7"/>
      <c r="C70" s="7"/>
      <c r="D70" s="68"/>
      <c r="E70" s="7"/>
      <c r="F70" s="7"/>
      <c r="G70" s="7"/>
      <c r="H70" s="7"/>
      <c r="I70" s="7"/>
      <c r="J70" s="68"/>
      <c r="K70" s="7"/>
      <c r="L70" s="7"/>
      <c r="M70" s="7"/>
      <c r="N70" s="7"/>
      <c r="O70" s="7"/>
    </row>
    <row r="71" spans="1:15" ht="52.5" customHeight="1" thickBot="1" x14ac:dyDescent="0.3">
      <c r="A71" s="33" t="s">
        <v>45</v>
      </c>
      <c r="B71" s="27"/>
      <c r="C71" s="28"/>
      <c r="D71" s="69"/>
      <c r="E71" s="28"/>
      <c r="F71" s="28"/>
      <c r="G71" s="85"/>
      <c r="H71" s="28" t="s">
        <v>91</v>
      </c>
      <c r="I71" s="88"/>
      <c r="J71" s="73"/>
      <c r="M71" s="7"/>
      <c r="N71" s="7"/>
      <c r="O71" s="7"/>
    </row>
    <row r="72" spans="1:15" ht="30" customHeight="1" thickBot="1" x14ac:dyDescent="0.3">
      <c r="A72" s="4" t="s">
        <v>6</v>
      </c>
      <c r="B72" s="50" t="s">
        <v>46</v>
      </c>
      <c r="C72" s="49" t="s">
        <v>8</v>
      </c>
      <c r="D72" s="70" t="s">
        <v>47</v>
      </c>
      <c r="E72" s="51" t="s">
        <v>48</v>
      </c>
      <c r="F72" s="23"/>
      <c r="G72" s="86"/>
      <c r="H72" s="43" t="s">
        <v>13</v>
      </c>
      <c r="I72" s="45" t="s">
        <v>14</v>
      </c>
      <c r="J72" s="74" t="s">
        <v>15</v>
      </c>
      <c r="M72" s="7"/>
      <c r="N72" s="7"/>
      <c r="O72" s="7"/>
    </row>
    <row r="73" spans="1:15" ht="18" customHeight="1" x14ac:dyDescent="0.25">
      <c r="A73" s="5" t="s">
        <v>17</v>
      </c>
      <c r="B73" s="6" t="s">
        <v>23</v>
      </c>
      <c r="C73" s="17">
        <v>100</v>
      </c>
      <c r="D73" s="71">
        <v>660000</v>
      </c>
      <c r="E73" s="10" t="s">
        <v>52</v>
      </c>
      <c r="F73" s="87"/>
      <c r="G73" s="99"/>
      <c r="H73" s="100"/>
      <c r="I73" s="75"/>
      <c r="J73" s="66">
        <v>660000</v>
      </c>
      <c r="M73" s="7"/>
      <c r="N73" s="7"/>
      <c r="O73" s="7"/>
    </row>
    <row r="74" spans="1:15" ht="18" customHeight="1" x14ac:dyDescent="0.25">
      <c r="A74" s="5" t="s">
        <v>17</v>
      </c>
      <c r="B74" s="6" t="s">
        <v>23</v>
      </c>
      <c r="C74" s="17">
        <v>100</v>
      </c>
      <c r="D74" s="71">
        <v>660000</v>
      </c>
      <c r="E74" s="10" t="s">
        <v>52</v>
      </c>
      <c r="F74" s="87"/>
      <c r="G74" s="100"/>
      <c r="H74" s="100"/>
      <c r="I74" s="75"/>
      <c r="J74" s="66">
        <v>660000</v>
      </c>
      <c r="K74" s="7"/>
      <c r="L74" s="7"/>
      <c r="M74" s="7"/>
      <c r="N74" s="7"/>
      <c r="O74" s="7"/>
    </row>
    <row r="75" spans="1:15" ht="21" customHeight="1" x14ac:dyDescent="0.25">
      <c r="A75" s="5" t="s">
        <v>17</v>
      </c>
      <c r="B75" s="6" t="s">
        <v>23</v>
      </c>
      <c r="C75" s="17">
        <v>100</v>
      </c>
      <c r="D75" s="71">
        <v>660000</v>
      </c>
      <c r="E75" s="10" t="s">
        <v>51</v>
      </c>
      <c r="F75" s="87"/>
      <c r="G75" s="100"/>
      <c r="H75" s="100"/>
      <c r="I75" s="75"/>
      <c r="J75" s="66"/>
      <c r="K75" s="7"/>
      <c r="L75" s="7"/>
      <c r="M75" s="7"/>
      <c r="N75" s="7"/>
      <c r="O75" s="7"/>
    </row>
    <row r="76" spans="1:15" ht="18" customHeight="1" x14ac:dyDescent="0.25">
      <c r="A76" s="5" t="s">
        <v>17</v>
      </c>
      <c r="B76" s="6" t="s">
        <v>23</v>
      </c>
      <c r="C76" s="17">
        <v>100</v>
      </c>
      <c r="D76" s="71">
        <v>660000</v>
      </c>
      <c r="E76" s="10" t="s">
        <v>51</v>
      </c>
      <c r="F76" s="87"/>
      <c r="G76" s="100"/>
      <c r="H76" s="100"/>
      <c r="I76" s="75"/>
      <c r="J76" s="66"/>
      <c r="K76" s="7"/>
      <c r="L76" s="7"/>
      <c r="M76" s="7"/>
      <c r="N76" s="7"/>
      <c r="O76" s="7"/>
    </row>
    <row r="77" spans="1:15" ht="18.75" customHeight="1" x14ac:dyDescent="0.25">
      <c r="A77" s="5" t="s">
        <v>17</v>
      </c>
      <c r="B77" s="6" t="s">
        <v>23</v>
      </c>
      <c r="C77" s="17">
        <v>100</v>
      </c>
      <c r="D77" s="71">
        <v>660000</v>
      </c>
      <c r="E77" s="10" t="s">
        <v>51</v>
      </c>
      <c r="F77" s="87"/>
      <c r="G77" s="100"/>
      <c r="H77" s="100"/>
      <c r="I77" s="75"/>
      <c r="J77" s="66"/>
      <c r="K77" s="7"/>
      <c r="L77" s="7"/>
      <c r="M77" s="7"/>
      <c r="N77" s="7"/>
      <c r="O77" s="7"/>
    </row>
    <row r="78" spans="1:15" x14ac:dyDescent="0.25">
      <c r="A78" s="5" t="s">
        <v>17</v>
      </c>
      <c r="B78" s="6" t="s">
        <v>23</v>
      </c>
      <c r="C78" s="17">
        <v>100</v>
      </c>
      <c r="D78" s="71">
        <v>660000</v>
      </c>
      <c r="E78" s="10" t="s">
        <v>51</v>
      </c>
      <c r="F78" s="87"/>
      <c r="G78" s="100"/>
      <c r="H78" s="100"/>
      <c r="I78" s="75"/>
      <c r="J78" s="66"/>
      <c r="K78" s="7"/>
      <c r="L78" s="7"/>
      <c r="M78" s="7"/>
      <c r="N78" s="7"/>
      <c r="O78" s="7"/>
    </row>
    <row r="79" spans="1:15" x14ac:dyDescent="0.25">
      <c r="A79" s="5" t="s">
        <v>17</v>
      </c>
      <c r="B79" s="6" t="s">
        <v>23</v>
      </c>
      <c r="C79" s="17">
        <v>100</v>
      </c>
      <c r="D79" s="71">
        <v>660000</v>
      </c>
      <c r="E79" s="10" t="s">
        <v>51</v>
      </c>
      <c r="F79" s="87"/>
      <c r="G79" s="100"/>
      <c r="H79" s="100"/>
      <c r="I79" s="75"/>
      <c r="J79" s="66"/>
      <c r="K79" s="7"/>
      <c r="L79" s="7"/>
      <c r="M79" s="7"/>
      <c r="N79" s="7"/>
      <c r="O79" s="7"/>
    </row>
    <row r="80" spans="1:15" x14ac:dyDescent="0.25">
      <c r="A80" s="5" t="s">
        <v>17</v>
      </c>
      <c r="B80" s="6" t="s">
        <v>23</v>
      </c>
      <c r="C80" s="17">
        <v>100</v>
      </c>
      <c r="D80" s="71">
        <v>660000</v>
      </c>
      <c r="E80" s="10" t="s">
        <v>51</v>
      </c>
      <c r="F80" s="87"/>
      <c r="G80" s="100"/>
      <c r="H80" s="100"/>
      <c r="I80" s="75"/>
      <c r="J80" s="66"/>
      <c r="K80" s="7"/>
      <c r="L80" s="7"/>
      <c r="M80" s="7"/>
      <c r="N80" s="7"/>
      <c r="O80" s="7"/>
    </row>
    <row r="81" spans="1:15" x14ac:dyDescent="0.25">
      <c r="A81" s="5" t="s">
        <v>17</v>
      </c>
      <c r="B81" s="6" t="s">
        <v>23</v>
      </c>
      <c r="C81" s="17">
        <v>50</v>
      </c>
      <c r="D81" s="71">
        <v>330000</v>
      </c>
      <c r="E81" s="10" t="s">
        <v>51</v>
      </c>
      <c r="F81" s="87"/>
      <c r="G81" s="100"/>
      <c r="H81" s="100"/>
      <c r="I81" s="75"/>
      <c r="J81" s="66"/>
      <c r="K81" s="7"/>
      <c r="L81" s="7"/>
      <c r="M81" s="7"/>
      <c r="N81" s="7"/>
      <c r="O81" s="7"/>
    </row>
    <row r="82" spans="1:15" x14ac:dyDescent="0.25">
      <c r="A82" s="5" t="s">
        <v>28</v>
      </c>
      <c r="B82" s="6" t="s">
        <v>25</v>
      </c>
      <c r="C82" s="17">
        <v>30</v>
      </c>
      <c r="D82" s="71">
        <v>198000</v>
      </c>
      <c r="E82" s="10" t="s">
        <v>52</v>
      </c>
      <c r="F82" s="87"/>
      <c r="G82" s="100"/>
      <c r="H82" s="100"/>
      <c r="I82" s="75"/>
      <c r="J82" s="66">
        <v>198000</v>
      </c>
      <c r="K82" s="7"/>
      <c r="L82" s="7"/>
      <c r="M82" s="7"/>
      <c r="N82" s="7"/>
      <c r="O82" s="7"/>
    </row>
    <row r="83" spans="1:15" ht="45" x14ac:dyDescent="0.25">
      <c r="A83" s="5" t="s">
        <v>28</v>
      </c>
      <c r="B83" s="6" t="s">
        <v>36</v>
      </c>
      <c r="C83" s="17">
        <v>10</v>
      </c>
      <c r="D83" s="71">
        <v>66000</v>
      </c>
      <c r="E83" s="10" t="s">
        <v>52</v>
      </c>
      <c r="F83" s="87"/>
      <c r="G83" s="100"/>
      <c r="H83" s="100"/>
      <c r="I83" s="75"/>
      <c r="J83" s="66">
        <v>66000</v>
      </c>
      <c r="K83" s="7"/>
      <c r="L83" s="7"/>
      <c r="M83" s="7"/>
      <c r="N83" s="7"/>
      <c r="O83" s="7"/>
    </row>
    <row r="84" spans="1:15" x14ac:dyDescent="0.25">
      <c r="A84" s="5" t="s">
        <v>63</v>
      </c>
      <c r="B84" s="6" t="s">
        <v>23</v>
      </c>
      <c r="C84" s="17">
        <v>100</v>
      </c>
      <c r="D84" s="71">
        <v>660000</v>
      </c>
      <c r="E84" s="10" t="s">
        <v>52</v>
      </c>
      <c r="F84" s="87"/>
      <c r="G84" s="100"/>
      <c r="H84" s="100"/>
      <c r="I84" s="75"/>
      <c r="J84" s="66">
        <v>660000</v>
      </c>
      <c r="K84" s="7"/>
      <c r="L84" s="7"/>
      <c r="M84" s="7"/>
      <c r="N84" s="7"/>
      <c r="O84" s="7"/>
    </row>
    <row r="85" spans="1:15" ht="45" x14ac:dyDescent="0.25">
      <c r="A85" s="5" t="s">
        <v>81</v>
      </c>
      <c r="B85" s="6" t="s">
        <v>42</v>
      </c>
      <c r="C85" s="17">
        <v>100</v>
      </c>
      <c r="D85" s="71">
        <v>660000</v>
      </c>
      <c r="E85" s="10" t="s">
        <v>52</v>
      </c>
      <c r="F85" s="87"/>
      <c r="G85" s="100"/>
      <c r="H85" s="100"/>
      <c r="I85" s="75"/>
      <c r="J85" s="66">
        <v>660000</v>
      </c>
      <c r="K85" s="7"/>
      <c r="L85" s="7"/>
      <c r="M85" s="7"/>
      <c r="N85" s="7"/>
      <c r="O85" s="7"/>
    </row>
    <row r="86" spans="1:15" ht="30" x14ac:dyDescent="0.25">
      <c r="A86" s="5" t="s">
        <v>58</v>
      </c>
      <c r="B86" s="6" t="s">
        <v>18</v>
      </c>
      <c r="C86" s="17">
        <v>100</v>
      </c>
      <c r="D86" s="71">
        <v>660000</v>
      </c>
      <c r="E86" s="10" t="s">
        <v>52</v>
      </c>
      <c r="F86" s="87"/>
      <c r="G86" s="100"/>
      <c r="H86" s="100"/>
      <c r="I86" s="75"/>
      <c r="J86" s="66">
        <v>660000</v>
      </c>
      <c r="K86" s="7"/>
      <c r="L86" s="7"/>
      <c r="M86" s="7"/>
      <c r="N86" s="7"/>
      <c r="O86" s="7"/>
    </row>
    <row r="87" spans="1:15" x14ac:dyDescent="0.25">
      <c r="A87" s="5" t="s">
        <v>38</v>
      </c>
      <c r="B87" s="6" t="s">
        <v>39</v>
      </c>
      <c r="C87" s="17">
        <v>60</v>
      </c>
      <c r="D87" s="71">
        <v>396000</v>
      </c>
      <c r="E87" s="10" t="s">
        <v>52</v>
      </c>
      <c r="F87" s="87"/>
      <c r="G87" s="100"/>
      <c r="H87" s="100"/>
      <c r="I87" s="75"/>
      <c r="J87" s="66">
        <v>396000</v>
      </c>
      <c r="K87" s="7"/>
      <c r="L87" s="7"/>
      <c r="M87" s="7"/>
      <c r="N87" s="7"/>
      <c r="O87" s="7"/>
    </row>
    <row r="88" spans="1:15" x14ac:dyDescent="0.25">
      <c r="A88" s="5" t="s">
        <v>38</v>
      </c>
      <c r="B88" s="6" t="s">
        <v>23</v>
      </c>
      <c r="C88" s="17">
        <v>40</v>
      </c>
      <c r="D88" s="71">
        <v>264000</v>
      </c>
      <c r="E88" s="10" t="s">
        <v>51</v>
      </c>
      <c r="F88" s="87"/>
      <c r="G88" s="100"/>
      <c r="H88" s="100"/>
      <c r="I88" s="75"/>
      <c r="J88" s="66">
        <v>0</v>
      </c>
      <c r="K88" s="7"/>
      <c r="L88" s="7"/>
      <c r="M88" s="7"/>
      <c r="N88" s="7"/>
      <c r="O88" s="7"/>
    </row>
    <row r="89" spans="1:15" x14ac:dyDescent="0.25">
      <c r="A89" s="5" t="s">
        <v>41</v>
      </c>
      <c r="B89" s="6" t="s">
        <v>23</v>
      </c>
      <c r="C89" s="17">
        <v>50</v>
      </c>
      <c r="D89" s="71">
        <v>360000</v>
      </c>
      <c r="E89" s="10" t="s">
        <v>52</v>
      </c>
      <c r="F89" s="87"/>
      <c r="G89" s="100"/>
      <c r="H89" s="100"/>
      <c r="I89" s="75"/>
      <c r="J89" s="66">
        <v>330000</v>
      </c>
      <c r="K89" s="7"/>
      <c r="L89" s="7"/>
      <c r="M89" s="7"/>
      <c r="N89" s="7"/>
      <c r="O89" s="7"/>
    </row>
    <row r="90" spans="1:15" ht="45" x14ac:dyDescent="0.25">
      <c r="A90" s="5" t="s">
        <v>82</v>
      </c>
      <c r="B90" s="6" t="s">
        <v>42</v>
      </c>
      <c r="C90" s="17">
        <v>50</v>
      </c>
      <c r="D90" s="71">
        <v>330000</v>
      </c>
      <c r="E90" s="10" t="s">
        <v>52</v>
      </c>
      <c r="F90" s="87"/>
      <c r="G90" s="100"/>
      <c r="H90" s="100"/>
      <c r="I90" s="75"/>
      <c r="J90" s="66">
        <v>330000</v>
      </c>
      <c r="K90" s="7"/>
      <c r="L90" s="7"/>
      <c r="M90" s="7"/>
      <c r="N90" s="7"/>
      <c r="O90" s="7"/>
    </row>
    <row r="91" spans="1:15" x14ac:dyDescent="0.25">
      <c r="A91" s="5" t="s">
        <v>83</v>
      </c>
      <c r="B91" s="6" t="s">
        <v>39</v>
      </c>
      <c r="C91" s="17">
        <v>100</v>
      </c>
      <c r="D91" s="71">
        <v>660000</v>
      </c>
      <c r="E91" s="10" t="s">
        <v>53</v>
      </c>
      <c r="F91" s="87"/>
      <c r="G91" s="100"/>
      <c r="H91" s="100"/>
      <c r="I91" s="75"/>
      <c r="J91" s="66">
        <v>330000</v>
      </c>
      <c r="K91" s="7"/>
      <c r="L91" s="7"/>
      <c r="M91" s="7"/>
      <c r="N91" s="7"/>
      <c r="O91" s="7"/>
    </row>
    <row r="92" spans="1:15" ht="45" x14ac:dyDescent="0.25">
      <c r="A92" s="5" t="s">
        <v>49</v>
      </c>
      <c r="B92" s="6" t="s">
        <v>42</v>
      </c>
      <c r="C92" s="17">
        <v>20</v>
      </c>
      <c r="D92" s="71">
        <v>132000</v>
      </c>
      <c r="E92" s="10" t="s">
        <v>52</v>
      </c>
      <c r="F92" s="87"/>
      <c r="G92" s="100"/>
      <c r="H92" s="100"/>
      <c r="I92" s="75"/>
      <c r="J92" s="66">
        <v>132000</v>
      </c>
      <c r="K92" s="7"/>
      <c r="L92" s="7"/>
      <c r="M92" s="7"/>
      <c r="N92" s="7"/>
      <c r="O92" s="7"/>
    </row>
    <row r="93" spans="1:15" x14ac:dyDescent="0.25">
      <c r="A93" s="5" t="s">
        <v>56</v>
      </c>
      <c r="B93" s="6" t="s">
        <v>25</v>
      </c>
      <c r="C93" s="17">
        <v>100</v>
      </c>
      <c r="D93" s="71">
        <v>660000</v>
      </c>
      <c r="E93" s="10" t="s">
        <v>52</v>
      </c>
      <c r="F93" s="87"/>
      <c r="G93" s="100"/>
      <c r="H93" s="100"/>
      <c r="I93" s="75"/>
      <c r="J93" s="66">
        <v>660000</v>
      </c>
      <c r="K93" s="7"/>
      <c r="L93" s="7"/>
      <c r="M93" s="7"/>
      <c r="N93" s="7"/>
      <c r="O93" s="7"/>
    </row>
    <row r="94" spans="1:15" ht="45" x14ac:dyDescent="0.25">
      <c r="A94" s="5" t="s">
        <v>57</v>
      </c>
      <c r="B94" s="6" t="s">
        <v>42</v>
      </c>
      <c r="C94" s="17">
        <v>80</v>
      </c>
      <c r="D94" s="71">
        <v>528000</v>
      </c>
      <c r="E94" s="10" t="s">
        <v>52</v>
      </c>
      <c r="F94" s="87"/>
      <c r="G94" s="100"/>
      <c r="H94" s="100"/>
      <c r="I94" s="75"/>
      <c r="J94" s="66">
        <v>528000</v>
      </c>
      <c r="K94" s="7"/>
      <c r="L94" s="7"/>
      <c r="M94" s="7"/>
      <c r="N94" s="7"/>
      <c r="O94" s="7"/>
    </row>
    <row r="95" spans="1:15" x14ac:dyDescent="0.25">
      <c r="A95" s="5" t="s">
        <v>62</v>
      </c>
      <c r="B95" s="6" t="s">
        <v>25</v>
      </c>
      <c r="C95" s="17">
        <v>300</v>
      </c>
      <c r="D95" s="71">
        <v>2250000</v>
      </c>
      <c r="E95" s="10" t="s">
        <v>53</v>
      </c>
      <c r="F95" s="18"/>
      <c r="G95" s="98"/>
      <c r="H95" s="98"/>
      <c r="I95" s="66">
        <v>1980000</v>
      </c>
      <c r="J95" s="111"/>
      <c r="K95" s="7"/>
      <c r="L95" s="109"/>
      <c r="M95" s="7"/>
      <c r="N95" s="7"/>
      <c r="O95" s="7"/>
    </row>
    <row r="96" spans="1:15" x14ac:dyDescent="0.25">
      <c r="A96" t="s">
        <v>61</v>
      </c>
      <c r="B96" t="s">
        <v>42</v>
      </c>
      <c r="C96">
        <v>50</v>
      </c>
      <c r="D96">
        <v>220000</v>
      </c>
      <c r="E96" s="10" t="s">
        <v>52</v>
      </c>
      <c r="F96" s="87"/>
      <c r="G96" s="100"/>
      <c r="H96" s="100"/>
      <c r="I96" s="75"/>
      <c r="J96" s="66">
        <v>330000</v>
      </c>
      <c r="K96" s="7"/>
      <c r="L96" s="7"/>
      <c r="M96" s="7"/>
      <c r="N96" s="7"/>
      <c r="O96" s="7"/>
    </row>
    <row r="97" spans="1:15" x14ac:dyDescent="0.25">
      <c r="A97" t="s">
        <v>61</v>
      </c>
      <c r="B97" t="s">
        <v>39</v>
      </c>
      <c r="C97">
        <v>50</v>
      </c>
      <c r="D97">
        <v>220000</v>
      </c>
      <c r="E97" s="10" t="s">
        <v>52</v>
      </c>
      <c r="F97" s="100"/>
      <c r="G97" s="100"/>
      <c r="H97" s="100"/>
      <c r="I97" s="75"/>
      <c r="J97" s="66">
        <v>330000</v>
      </c>
      <c r="K97" s="7"/>
      <c r="L97" s="7"/>
      <c r="M97" s="7"/>
      <c r="N97" s="7"/>
      <c r="O97" s="7"/>
    </row>
    <row r="98" spans="1:15" x14ac:dyDescent="0.25">
      <c r="F98" s="101"/>
      <c r="G98" s="101"/>
      <c r="H98" s="101"/>
    </row>
    <row r="99" spans="1:15" x14ac:dyDescent="0.25">
      <c r="A99" s="5" t="s">
        <v>55</v>
      </c>
      <c r="B99" s="6" t="s">
        <v>39</v>
      </c>
      <c r="C99" s="17">
        <v>50</v>
      </c>
      <c r="D99" s="71">
        <v>330000</v>
      </c>
      <c r="E99" s="10" t="s">
        <v>52</v>
      </c>
      <c r="F99" s="102"/>
      <c r="G99" s="102"/>
      <c r="H99" s="103"/>
      <c r="I99" s="75"/>
      <c r="J99" s="66">
        <v>330000</v>
      </c>
      <c r="K99" s="7"/>
      <c r="L99" s="7"/>
      <c r="M99" s="7"/>
      <c r="N99" s="7"/>
      <c r="O99" s="7"/>
    </row>
    <row r="100" spans="1:15" ht="14.1" customHeight="1" x14ac:dyDescent="0.25">
      <c r="A100" s="5" t="s">
        <v>89</v>
      </c>
      <c r="B100" s="6" t="s">
        <v>39</v>
      </c>
      <c r="C100" s="17">
        <v>100</v>
      </c>
      <c r="D100" s="71">
        <v>660000</v>
      </c>
      <c r="E100" s="10" t="s">
        <v>52</v>
      </c>
      <c r="F100" s="102"/>
      <c r="G100" s="102"/>
      <c r="H100" s="103"/>
      <c r="I100" s="75"/>
      <c r="J100" s="66">
        <v>660000</v>
      </c>
      <c r="K100" s="7"/>
      <c r="L100" s="7"/>
      <c r="M100" s="7"/>
      <c r="N100" s="7"/>
      <c r="O100" s="7"/>
    </row>
    <row r="101" spans="1:15" ht="45" x14ac:dyDescent="0.25">
      <c r="A101" s="5" t="s">
        <v>89</v>
      </c>
      <c r="B101" s="6" t="s">
        <v>42</v>
      </c>
      <c r="C101" s="17">
        <v>100</v>
      </c>
      <c r="D101" s="71">
        <v>660000</v>
      </c>
      <c r="E101" s="10" t="s">
        <v>52</v>
      </c>
      <c r="F101" s="102"/>
      <c r="G101" s="102"/>
      <c r="H101" s="103"/>
      <c r="I101" s="75"/>
      <c r="J101" s="66">
        <v>660000</v>
      </c>
      <c r="K101" s="7"/>
      <c r="L101" s="7"/>
      <c r="M101" s="7"/>
      <c r="N101" s="7"/>
      <c r="O101" s="7"/>
    </row>
    <row r="102" spans="1:15" ht="45" x14ac:dyDescent="0.25">
      <c r="A102" s="5" t="s">
        <v>60</v>
      </c>
      <c r="B102" s="6" t="s">
        <v>36</v>
      </c>
      <c r="C102" s="17">
        <v>150</v>
      </c>
      <c r="D102" s="71">
        <v>1010000</v>
      </c>
      <c r="E102" s="10" t="s">
        <v>53</v>
      </c>
      <c r="F102" s="102"/>
      <c r="G102" s="102"/>
      <c r="H102" s="103"/>
      <c r="I102" s="75"/>
      <c r="J102" s="66">
        <v>990000</v>
      </c>
      <c r="K102" s="7"/>
      <c r="L102" s="7"/>
      <c r="M102" s="7"/>
      <c r="N102" s="7"/>
      <c r="O102" s="7"/>
    </row>
    <row r="103" spans="1:15" x14ac:dyDescent="0.25">
      <c r="A103" s="5" t="s">
        <v>80</v>
      </c>
      <c r="B103" s="6" t="s">
        <v>20</v>
      </c>
      <c r="C103" s="17">
        <v>100</v>
      </c>
      <c r="D103" s="71">
        <v>660000</v>
      </c>
      <c r="E103" s="10" t="s">
        <v>52</v>
      </c>
      <c r="F103" s="102"/>
      <c r="G103" s="102"/>
      <c r="H103" s="103"/>
      <c r="I103" s="75"/>
      <c r="J103" s="66">
        <v>660000</v>
      </c>
      <c r="K103" s="7"/>
      <c r="L103" s="7"/>
      <c r="M103" s="7"/>
      <c r="N103" s="7"/>
      <c r="O103" s="7"/>
    </row>
    <row r="104" spans="1:15" ht="30" x14ac:dyDescent="0.25">
      <c r="A104" s="5" t="s">
        <v>80</v>
      </c>
      <c r="B104" s="6" t="s">
        <v>18</v>
      </c>
      <c r="C104" s="17">
        <v>100</v>
      </c>
      <c r="D104" s="71">
        <v>660000</v>
      </c>
      <c r="E104" s="10" t="s">
        <v>52</v>
      </c>
      <c r="F104" s="102"/>
      <c r="G104" s="102"/>
      <c r="H104" s="103"/>
      <c r="I104" s="75"/>
      <c r="J104" s="66">
        <v>660000</v>
      </c>
      <c r="K104" s="7"/>
      <c r="L104" s="7"/>
      <c r="M104" s="7"/>
      <c r="N104" s="7"/>
      <c r="O104" s="7"/>
    </row>
    <row r="105" spans="1:15" ht="45" x14ac:dyDescent="0.25">
      <c r="A105" s="5" t="s">
        <v>76</v>
      </c>
      <c r="B105" s="6" t="s">
        <v>42</v>
      </c>
      <c r="C105" s="17">
        <v>300</v>
      </c>
      <c r="D105" s="66">
        <v>1980000</v>
      </c>
      <c r="E105" s="10" t="s">
        <v>52</v>
      </c>
      <c r="F105" s="104"/>
      <c r="G105" s="98"/>
      <c r="H105" s="98"/>
      <c r="I105" s="66">
        <v>1980000</v>
      </c>
      <c r="J105" s="18"/>
      <c r="K105" s="7"/>
      <c r="L105" s="7"/>
      <c r="M105" s="7"/>
      <c r="N105" s="7"/>
      <c r="O105" s="7"/>
    </row>
    <row r="106" spans="1:15" ht="45" x14ac:dyDescent="0.25">
      <c r="A106" s="108" t="s">
        <v>88</v>
      </c>
      <c r="B106" s="6" t="s">
        <v>23</v>
      </c>
      <c r="C106" s="17">
        <v>100</v>
      </c>
      <c r="D106" s="71">
        <v>660000</v>
      </c>
      <c r="E106" s="10" t="s">
        <v>52</v>
      </c>
      <c r="F106" s="105"/>
      <c r="G106" s="106"/>
      <c r="H106" s="107"/>
      <c r="I106" s="66"/>
      <c r="J106" s="18">
        <v>660000</v>
      </c>
      <c r="K106" s="7"/>
      <c r="L106" s="7"/>
      <c r="M106" s="7"/>
      <c r="N106" s="7"/>
      <c r="O106" s="7"/>
    </row>
    <row r="107" spans="1:15" ht="45" x14ac:dyDescent="0.25">
      <c r="A107" s="5" t="s">
        <v>90</v>
      </c>
      <c r="B107" s="6" t="s">
        <v>42</v>
      </c>
      <c r="C107" s="17">
        <v>50</v>
      </c>
      <c r="D107" s="71">
        <v>300000</v>
      </c>
      <c r="E107" s="10" t="s">
        <v>51</v>
      </c>
      <c r="F107" s="102"/>
      <c r="G107" s="102"/>
      <c r="H107" s="103"/>
      <c r="I107" s="75"/>
      <c r="J107" s="66">
        <v>0</v>
      </c>
      <c r="K107" s="7"/>
      <c r="L107" s="7"/>
      <c r="M107" s="7"/>
      <c r="N107" s="7"/>
      <c r="O107" s="7"/>
    </row>
    <row r="108" spans="1:15" x14ac:dyDescent="0.25">
      <c r="A108" s="5" t="s">
        <v>59</v>
      </c>
      <c r="B108" s="6" t="s">
        <v>20</v>
      </c>
      <c r="C108" s="17">
        <v>50</v>
      </c>
      <c r="D108" s="71">
        <v>338000</v>
      </c>
      <c r="E108" s="10" t="s">
        <v>53</v>
      </c>
      <c r="F108" s="102"/>
      <c r="G108" s="102"/>
      <c r="H108" s="103"/>
      <c r="I108" s="75"/>
      <c r="J108" s="66">
        <v>330000</v>
      </c>
      <c r="K108" s="7"/>
      <c r="L108" s="7"/>
      <c r="M108" s="7"/>
      <c r="N108" s="7"/>
      <c r="O108" s="7"/>
    </row>
    <row r="109" spans="1:15" x14ac:dyDescent="0.25">
      <c r="A109" s="5" t="s">
        <v>54</v>
      </c>
      <c r="B109" s="6" t="s">
        <v>20</v>
      </c>
      <c r="C109" s="17">
        <v>100</v>
      </c>
      <c r="D109" s="71">
        <v>660000</v>
      </c>
      <c r="E109" s="10" t="s">
        <v>52</v>
      </c>
      <c r="F109" s="102"/>
      <c r="G109" s="102"/>
      <c r="H109" s="103"/>
      <c r="I109" s="75"/>
      <c r="J109" s="66">
        <v>660000</v>
      </c>
      <c r="K109" s="7"/>
      <c r="L109" s="7"/>
      <c r="M109" s="7"/>
      <c r="N109" s="7"/>
      <c r="O109" s="7"/>
    </row>
    <row r="110" spans="1:15" ht="25.5" customHeight="1" x14ac:dyDescent="0.25">
      <c r="A110" s="24" t="s">
        <v>50</v>
      </c>
      <c r="B110" s="29"/>
      <c r="C110" s="30">
        <f>SUM(C73:C109)</f>
        <v>3290</v>
      </c>
      <c r="D110" s="72"/>
      <c r="E110" s="31"/>
      <c r="F110" s="32"/>
      <c r="G110" s="32"/>
      <c r="H110" s="44"/>
      <c r="I110" s="76"/>
      <c r="J110" s="67">
        <f>SUM(J73:J109)</f>
        <v>12540000</v>
      </c>
      <c r="K110" s="7"/>
      <c r="L110" s="7"/>
      <c r="M110" s="7"/>
      <c r="N110" s="7"/>
      <c r="O110" s="7"/>
    </row>
    <row r="111" spans="1:15" x14ac:dyDescent="0.2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</row>
    <row r="112" spans="1:15" x14ac:dyDescent="0.25">
      <c r="A112" s="11"/>
      <c r="B112" s="11"/>
      <c r="C112" s="3"/>
      <c r="D112" s="3"/>
      <c r="E112" s="3"/>
      <c r="F112" s="12"/>
      <c r="G112" s="12"/>
      <c r="H112" s="12"/>
      <c r="I112" s="12"/>
      <c r="J112" s="3"/>
      <c r="K112" s="7"/>
      <c r="L112" s="7"/>
      <c r="M112" s="7"/>
      <c r="N112" s="7"/>
      <c r="O112" s="7"/>
    </row>
  </sheetData>
  <phoneticPr fontId="20" type="noConversion"/>
  <dataValidations count="2">
    <dataValidation type="list" allowBlank="1" showInputMessage="1" showErrorMessage="1" sqref="E73:E97 E5:E68 E99:E109" xr:uid="{00000000-0002-0000-0000-000000000000}">
      <formula1>Liste1</formula1>
    </dataValidation>
    <dataValidation type="list" allowBlank="1" showInputMessage="1" showErrorMessage="1" sqref="F73:F97 F99:F109" xr:uid="{00000000-0002-0000-0000-000001000000}">
      <formula1>"Ja/nei"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2000000}">
          <x14:formula1>
            <xm:f>'Ark2'!$A$1:$A$7</xm:f>
          </x14:formula1>
          <xm:sqref>B73:B95 B5:B69 B99:B109</xm:sqref>
        </x14:dataValidation>
        <x14:dataValidation type="list" allowBlank="1" showInputMessage="1" showErrorMessage="1" xr:uid="{00000000-0002-0000-0000-000003000000}">
          <x14:formula1>
            <xm:f>'Ark2'!$B$1:$B$4</xm:f>
          </x14:formula1>
          <xm:sqref>F95 F105:F106 F5:F68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"/>
  <sheetViews>
    <sheetView showFormulas="1" workbookViewId="0">
      <selection activeCell="B1" sqref="B1:B3"/>
    </sheetView>
  </sheetViews>
  <sheetFormatPr baseColWidth="10" defaultColWidth="11.42578125" defaultRowHeight="15" x14ac:dyDescent="0.25"/>
  <cols>
    <col min="1" max="1" width="39.5703125" customWidth="1"/>
    <col min="4" max="4" width="24.5703125" customWidth="1"/>
  </cols>
  <sheetData>
    <row r="1" spans="1:4" x14ac:dyDescent="0.25">
      <c r="A1" s="1" t="s">
        <v>42</v>
      </c>
      <c r="B1" t="s">
        <v>21</v>
      </c>
      <c r="D1" t="s">
        <v>51</v>
      </c>
    </row>
    <row r="2" spans="1:4" x14ac:dyDescent="0.25">
      <c r="A2" s="1" t="s">
        <v>18</v>
      </c>
      <c r="B2" t="s">
        <v>19</v>
      </c>
      <c r="D2" t="s">
        <v>52</v>
      </c>
    </row>
    <row r="3" spans="1:4" x14ac:dyDescent="0.25">
      <c r="A3" s="1" t="s">
        <v>25</v>
      </c>
      <c r="B3" t="s">
        <v>26</v>
      </c>
      <c r="D3" t="s">
        <v>53</v>
      </c>
    </row>
    <row r="4" spans="1:4" x14ac:dyDescent="0.25">
      <c r="A4" s="1" t="s">
        <v>23</v>
      </c>
    </row>
    <row r="5" spans="1:4" x14ac:dyDescent="0.25">
      <c r="A5" s="1" t="s">
        <v>39</v>
      </c>
    </row>
    <row r="6" spans="1:4" x14ac:dyDescent="0.25">
      <c r="A6" s="1" t="s">
        <v>36</v>
      </c>
    </row>
    <row r="7" spans="1:4" x14ac:dyDescent="0.25">
      <c r="A7" s="1" t="s">
        <v>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ADC5DD625ECEF4AB4FB1B6AA7774638" ma:contentTypeVersion="2" ma:contentTypeDescription="Opprett et nytt dokument." ma:contentTypeScope="" ma:versionID="302085d7addae830e86b7497bde588c9">
  <xsd:schema xmlns:xsd="http://www.w3.org/2001/XMLSchema" xmlns:xs="http://www.w3.org/2001/XMLSchema" xmlns:p="http://schemas.microsoft.com/office/2006/metadata/properties" xmlns:ns2="259adcc3-18d7-48f1-93b2-6dda9a36e308" targetNamespace="http://schemas.microsoft.com/office/2006/metadata/properties" ma:root="true" ma:fieldsID="e2cf1339e91f59b7f7de8fc220d14444" ns2:_="">
    <xsd:import namespace="259adcc3-18d7-48f1-93b2-6dda9a36e3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9adcc3-18d7-48f1-93b2-6dda9a36e3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43135A-70C5-4D57-9D84-3B6D5F1D9B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9adcc3-18d7-48f1-93b2-6dda9a36e3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A036FC-A114-4CB9-8652-F1CFAD0A92EA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259adcc3-18d7-48f1-93b2-6dda9a36e308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2D1C36F-EFED-4E23-9049-51687D4686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Navngitte områder</vt:lpstr>
      </vt:variant>
      <vt:variant>
        <vt:i4>3</vt:i4>
      </vt:variant>
    </vt:vector>
  </HeadingPairs>
  <TitlesOfParts>
    <vt:vector size="8" baseType="lpstr">
      <vt:lpstr>Ark1</vt:lpstr>
      <vt:lpstr>Ark2</vt:lpstr>
      <vt:lpstr>Ark3</vt:lpstr>
      <vt:lpstr>Ark4</vt:lpstr>
      <vt:lpstr>Ark5</vt:lpstr>
      <vt:lpstr>GyldigAvd.</vt:lpstr>
      <vt:lpstr>Liste</vt:lpstr>
      <vt:lpstr>Liste1</vt:lpstr>
    </vt:vector>
  </TitlesOfParts>
  <Manager/>
  <Company>Helsedirektoratet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Tore Sørensen</dc:creator>
  <cp:keywords/>
  <dc:description/>
  <cp:lastModifiedBy>Hårstad, Samia Allouche</cp:lastModifiedBy>
  <cp:revision/>
  <dcterms:created xsi:type="dcterms:W3CDTF">2015-11-17T13:14:35Z</dcterms:created>
  <dcterms:modified xsi:type="dcterms:W3CDTF">2020-07-16T10:09:04Z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0x0101002ADC5DD625ECEF4AB4FB1B6AA7774638</vt:lpwstr>
  </property>
</Properties>
</file>